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yoshino-y\Desktop\"/>
    </mc:Choice>
  </mc:AlternateContent>
  <workbookProtection workbookAlgorithmName="SHA-512" workbookHashValue="RuAeGEXiVmsums7JB3HG3KX4gsf99Xnwx8tfQFnu9lhJ70STqfKRgLw64GMI/eTqBcYSpk23WZemYG8aRwDGiQ==" workbookSaltValue="mZgtCTkZrcYybiDYVIsH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<sst xmlns="http://schemas.openxmlformats.org/spreadsheetml/2006/main" count="236" uniqueCount="122">
  <si>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</si>
  <si>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</si>
  <si>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</si>
  <si>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</si>
  <si>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</si>
  <si>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</si>
  <si>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</si>
  <si>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</si>
  <si>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</si>
  <si>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</si>
  <si>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</si>
  <si>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</si>
  <si>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</si>
  <si>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</si>
  <si>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</si>
  <si>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</si>
  <si>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</si>
  <si>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</si>
  <si>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</si>
  <si>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</si>
  <si>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</si>
  <si>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</si>
  <si>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</si>
  <si>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</si>
  <si>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</si>
  <si>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</si>
  <si>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</si>
  <si>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</si>
  <si>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</si>
  <si>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</si>
  <si>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</si>
  <si>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</si>
  <si>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</si>
  <si>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</si>
  <si>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</si>
  <si>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</si>
  <si>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</si>
  <si>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</si>
  <si>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</si>
  <si>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</si>
  <si>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</si>
  <si>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</si>
  <si>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</si>
  <si>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</si>
  <si>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</si>
  <si>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</si>
  <si>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</si>
  <si>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</si>
  <si>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</si>
  <si>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</si>
  <si>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</si>
  <si>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</si>
  <si>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</si>
  <si>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</si>
  <si>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</si>
  <si>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</si>
  <si>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</si>
  <si>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</si>
  <si>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</si>
  <si>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</si>
  <si>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</si>
  <si>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</si>
  <si>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</si>
  <si>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</si>
  <si>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</si>
  <si>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</si>
  <si>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</si>
  <si>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</si>
  <si>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</si>
  <si>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</si>
  <si>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</si>
  <si>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</si>
  <si>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</si>
  <si>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</si>
  <si>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</si>
  <si>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</si>
  <si>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</si>
  <si>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</si>
  <si>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</si>
  <si>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</si>
  <si>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</si>
  <si>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</si>
  <si>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</si>
  <si>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</si>
  <si>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</si>
  <si>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</si>
  <si>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</si>
  <si>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</si>
  <si>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</si>
  <si>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</si>
  <si>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</si>
  <si>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</si>
  <si>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</si>
  <si>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</si>
  <si>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</si>
  <si>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</si>
  <si>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</si>
  <si>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</si>
  <si>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</si>
  <si>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</si>
  <si>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</si>
  <si>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</si>
  <si>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</si>
  <si>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</si>
  <si>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</si>
  <si>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</si>
  <si>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</si>
  <si>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</si>
  <si>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</si>
  <si>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</si>
  <si>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</si>
  <si>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</si>
  <si>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</si>
  <si>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</si>
  <si>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</si>
  <si>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</si>
  <si>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</si>
  <si>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</si>
  <si>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</si>
  <si>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収益的収支比率や経費回収率については、令和２年７月豪雨災害での災害復旧事業の補助率の増加による補助金増額分を収入したため数値が増となっている。
　汚水処理原価については、令和２年７月豪雨災害の影響により令和２年度において、２ヵ月分の使用料免除を行ったため数値が増となっているが令和３年度は免除を行っていないため例年通りの数値となっている。
　企業債残高対事業規模比率については、企業債償還金が平成25年度をピークに減少しているが令和３年度は約9,000万円であり、まだ依然として高額である。今後施設の改築等によりさらに増加する見込みである。施設の維持管理費や光熱水費については年間1,400万円を超え、施設管理委託についても年間3,600万円と多大な費用となっている。</t>
    <rPh sb="1" eb="4">
      <t>シュウエキテキ</t>
    </rPh>
    <rPh sb="4" eb="6">
      <t>シュウシ</t>
    </rPh>
    <rPh sb="6" eb="8">
      <t>ヒリツ</t>
    </rPh>
    <rPh sb="9" eb="11">
      <t>ケイヒ</t>
    </rPh>
    <rPh sb="11" eb="13">
      <t>カイシュウ</t>
    </rPh>
    <rPh sb="13" eb="14">
      <t>リツ</t>
    </rPh>
    <rPh sb="20" eb="22">
      <t>レイワ</t>
    </rPh>
    <rPh sb="23" eb="24">
      <t>ネン</t>
    </rPh>
    <rPh sb="25" eb="26">
      <t>ガツ</t>
    </rPh>
    <rPh sb="26" eb="28">
      <t>ゴウウ</t>
    </rPh>
    <rPh sb="28" eb="30">
      <t>サイガイ</t>
    </rPh>
    <rPh sb="32" eb="34">
      <t>サイガイ</t>
    </rPh>
    <rPh sb="34" eb="36">
      <t>フッキュウ</t>
    </rPh>
    <rPh sb="36" eb="38">
      <t>ジギョウ</t>
    </rPh>
    <rPh sb="39" eb="41">
      <t>ホジョ</t>
    </rPh>
    <rPh sb="41" eb="42">
      <t>リツ</t>
    </rPh>
    <rPh sb="43" eb="45">
      <t>ゾウカ</t>
    </rPh>
    <rPh sb="48" eb="51">
      <t>ホジョキン</t>
    </rPh>
    <rPh sb="51" eb="53">
      <t>ゾウガク</t>
    </rPh>
    <rPh sb="53" eb="54">
      <t>ブン</t>
    </rPh>
    <rPh sb="55" eb="57">
      <t>シュウニュウ</t>
    </rPh>
    <rPh sb="61" eb="63">
      <t>スウチ</t>
    </rPh>
    <rPh sb="64" eb="65">
      <t>ゾウ</t>
    </rPh>
    <rPh sb="74" eb="76">
      <t>オスイ</t>
    </rPh>
    <rPh sb="76" eb="78">
      <t>ショリ</t>
    </rPh>
    <rPh sb="78" eb="80">
      <t>ゲンカ</t>
    </rPh>
    <rPh sb="86" eb="88">
      <t>レイワ</t>
    </rPh>
    <rPh sb="89" eb="90">
      <t>ネン</t>
    </rPh>
    <rPh sb="91" eb="92">
      <t>ツキ</t>
    </rPh>
    <rPh sb="92" eb="94">
      <t>ゴウウ</t>
    </rPh>
    <rPh sb="94" eb="96">
      <t>サイガイ</t>
    </rPh>
    <rPh sb="97" eb="99">
      <t>エイキョウ</t>
    </rPh>
    <rPh sb="102" eb="104">
      <t>レイワ</t>
    </rPh>
    <rPh sb="105" eb="107">
      <t>ネンド</t>
    </rPh>
    <rPh sb="114" eb="116">
      <t>ゲツブン</t>
    </rPh>
    <rPh sb="117" eb="120">
      <t>シヨウリョウ</t>
    </rPh>
    <rPh sb="120" eb="122">
      <t>メンジョ</t>
    </rPh>
    <rPh sb="123" eb="124">
      <t>オコナ</t>
    </rPh>
    <rPh sb="128" eb="130">
      <t>スウチ</t>
    </rPh>
    <rPh sb="131" eb="132">
      <t>ゾウ</t>
    </rPh>
    <rPh sb="139" eb="141">
      <t>レイワ</t>
    </rPh>
    <rPh sb="142" eb="144">
      <t>ネンド</t>
    </rPh>
    <rPh sb="145" eb="147">
      <t>メンジョ</t>
    </rPh>
    <rPh sb="148" eb="149">
      <t>オコナ</t>
    </rPh>
    <rPh sb="156" eb="158">
      <t>レイネン</t>
    </rPh>
    <rPh sb="158" eb="159">
      <t>ドオ</t>
    </rPh>
    <rPh sb="161" eb="163">
      <t>スウチ</t>
    </rPh>
    <rPh sb="172" eb="174">
      <t>キギョウ</t>
    </rPh>
    <rPh sb="174" eb="175">
      <t>サイ</t>
    </rPh>
    <rPh sb="175" eb="177">
      <t>ザンダカ</t>
    </rPh>
    <rPh sb="177" eb="178">
      <t>タイ</t>
    </rPh>
    <rPh sb="178" eb="180">
      <t>ジギョウ</t>
    </rPh>
    <rPh sb="180" eb="182">
      <t>キボ</t>
    </rPh>
    <rPh sb="182" eb="184">
      <t>ヒリツ</t>
    </rPh>
    <rPh sb="190" eb="192">
      <t>キギョウ</t>
    </rPh>
    <rPh sb="192" eb="193">
      <t>サイ</t>
    </rPh>
    <rPh sb="193" eb="195">
      <t>ショウカン</t>
    </rPh>
    <rPh sb="195" eb="196">
      <t>キン</t>
    </rPh>
    <rPh sb="197" eb="199">
      <t>ヘイセイ</t>
    </rPh>
    <rPh sb="201" eb="203">
      <t>ネンド</t>
    </rPh>
    <rPh sb="208" eb="210">
      <t>ゲンショウ</t>
    </rPh>
    <rPh sb="215" eb="217">
      <t>レイワ</t>
    </rPh>
    <rPh sb="218" eb="220">
      <t>ネンド</t>
    </rPh>
    <rPh sb="221" eb="222">
      <t>ヤク</t>
    </rPh>
    <rPh sb="227" eb="229">
      <t>マンエン</t>
    </rPh>
    <rPh sb="235" eb="237">
      <t>イゼン</t>
    </rPh>
    <rPh sb="240" eb="242">
      <t>コウガク</t>
    </rPh>
    <rPh sb="246" eb="248">
      <t>コンゴ</t>
    </rPh>
    <rPh sb="248" eb="250">
      <t>シセツ</t>
    </rPh>
    <rPh sb="251" eb="253">
      <t>カイチク</t>
    </rPh>
    <rPh sb="253" eb="254">
      <t>トウ</t>
    </rPh>
    <rPh sb="260" eb="262">
      <t>ゾウカ</t>
    </rPh>
    <rPh sb="264" eb="266">
      <t>ミコ</t>
    </rPh>
    <rPh sb="271" eb="273">
      <t>シセツ</t>
    </rPh>
    <rPh sb="274" eb="276">
      <t>イジ</t>
    </rPh>
    <rPh sb="276" eb="279">
      <t>カンリヒ</t>
    </rPh>
    <rPh sb="280" eb="284">
      <t>コウネツスイヒ</t>
    </rPh>
    <rPh sb="289" eb="291">
      <t>ネンカン</t>
    </rPh>
    <rPh sb="296" eb="298">
      <t>マンエン</t>
    </rPh>
    <rPh sb="299" eb="300">
      <t>コ</t>
    </rPh>
    <rPh sb="302" eb="304">
      <t>シセツ</t>
    </rPh>
    <rPh sb="304" eb="306">
      <t>カンリ</t>
    </rPh>
    <rPh sb="306" eb="308">
      <t>イタク</t>
    </rPh>
    <rPh sb="313" eb="315">
      <t>ネンカン</t>
    </rPh>
    <rPh sb="320" eb="322">
      <t>マンエン</t>
    </rPh>
    <rPh sb="323" eb="325">
      <t>タダイ</t>
    </rPh>
    <rPh sb="326" eb="328">
      <t>ヒヨウ</t>
    </rPh>
    <phoneticPr fontId="4"/>
  </si>
  <si>
    <t>　農業集落排水処理区域内の四浦地区においては供用開始から20年以上経過しており、処理施設や管路等の老朽化が進んでおり、最適整備構想や事業計画を基に今後処理施設の改築等を進めていく。</t>
    <rPh sb="1" eb="3">
      <t>ノウギョウ</t>
    </rPh>
    <rPh sb="3" eb="5">
      <t>シュウラク</t>
    </rPh>
    <rPh sb="5" eb="7">
      <t>ハイスイ</t>
    </rPh>
    <rPh sb="7" eb="9">
      <t>ショリ</t>
    </rPh>
    <rPh sb="9" eb="11">
      <t>クイキ</t>
    </rPh>
    <rPh sb="11" eb="12">
      <t>ナイ</t>
    </rPh>
    <rPh sb="13" eb="15">
      <t>ヨウラ</t>
    </rPh>
    <rPh sb="15" eb="17">
      <t>チク</t>
    </rPh>
    <rPh sb="22" eb="24">
      <t>キョウヨウ</t>
    </rPh>
    <rPh sb="24" eb="26">
      <t>カイシ</t>
    </rPh>
    <rPh sb="30" eb="31">
      <t>ネン</t>
    </rPh>
    <rPh sb="31" eb="33">
      <t>イジョウ</t>
    </rPh>
    <rPh sb="33" eb="35">
      <t>ケイカ</t>
    </rPh>
    <rPh sb="40" eb="42">
      <t>ショリ</t>
    </rPh>
    <rPh sb="42" eb="44">
      <t>シセツ</t>
    </rPh>
    <rPh sb="45" eb="47">
      <t>カンロ</t>
    </rPh>
    <rPh sb="47" eb="48">
      <t>トウ</t>
    </rPh>
    <rPh sb="49" eb="52">
      <t>ロウキュウカ</t>
    </rPh>
    <rPh sb="53" eb="54">
      <t>スス</t>
    </rPh>
    <rPh sb="59" eb="61">
      <t>サイテキ</t>
    </rPh>
    <rPh sb="61" eb="63">
      <t>セイビ</t>
    </rPh>
    <rPh sb="63" eb="65">
      <t>コウソウ</t>
    </rPh>
    <rPh sb="66" eb="68">
      <t>ジギョウ</t>
    </rPh>
    <rPh sb="68" eb="70">
      <t>ケイカク</t>
    </rPh>
    <rPh sb="71" eb="72">
      <t>モト</t>
    </rPh>
    <rPh sb="73" eb="75">
      <t>コンゴ</t>
    </rPh>
    <rPh sb="75" eb="77">
      <t>ショリ</t>
    </rPh>
    <rPh sb="77" eb="79">
      <t>シセツ</t>
    </rPh>
    <rPh sb="80" eb="82">
      <t>カイチク</t>
    </rPh>
    <rPh sb="82" eb="83">
      <t>トウ</t>
    </rPh>
    <rPh sb="84" eb="85">
      <t>スス</t>
    </rPh>
    <phoneticPr fontId="4"/>
  </si>
  <si>
    <t>　特に未接続世帯の高齢化や住民の高齢化が進んでおり、農業集落排水施設への新規加入率が伸び悩んでいる状況であるが、若年層においては家屋新築に伴い新規加入が微増している反面、転出者が増加傾向にある。今後も補助金等を活用し、さらに加入促進を進めていく。また、経営戦略を基に適正な維持管理、業務計画を進めていく。</t>
    <rPh sb="1" eb="2">
      <t>トク</t>
    </rPh>
    <rPh sb="3" eb="6">
      <t>ミセツゾク</t>
    </rPh>
    <rPh sb="6" eb="8">
      <t>セタイ</t>
    </rPh>
    <rPh sb="9" eb="12">
      <t>コウレイカ</t>
    </rPh>
    <rPh sb="13" eb="15">
      <t>ジュウミン</t>
    </rPh>
    <rPh sb="16" eb="19">
      <t>コウレイカ</t>
    </rPh>
    <rPh sb="20" eb="21">
      <t>スス</t>
    </rPh>
    <rPh sb="26" eb="32">
      <t>ノウギョウシュウラクハイスイ</t>
    </rPh>
    <rPh sb="32" eb="34">
      <t>シセツ</t>
    </rPh>
    <rPh sb="36" eb="38">
      <t>シンキ</t>
    </rPh>
    <rPh sb="38" eb="40">
      <t>カニュウ</t>
    </rPh>
    <rPh sb="40" eb="41">
      <t>リツ</t>
    </rPh>
    <rPh sb="42" eb="43">
      <t>ノ</t>
    </rPh>
    <rPh sb="44" eb="45">
      <t>ナヤ</t>
    </rPh>
    <rPh sb="49" eb="51">
      <t>ジョウキョウ</t>
    </rPh>
    <rPh sb="56" eb="58">
      <t>ジャクネン</t>
    </rPh>
    <rPh sb="58" eb="59">
      <t>ソウ</t>
    </rPh>
    <rPh sb="64" eb="66">
      <t>カオク</t>
    </rPh>
    <rPh sb="66" eb="68">
      <t>シンチク</t>
    </rPh>
    <rPh sb="69" eb="70">
      <t>トモナ</t>
    </rPh>
    <rPh sb="71" eb="73">
      <t>シンキ</t>
    </rPh>
    <rPh sb="73" eb="75">
      <t>カニュウ</t>
    </rPh>
    <rPh sb="76" eb="78">
      <t>ビゾウ</t>
    </rPh>
    <rPh sb="82" eb="84">
      <t>ハンメン</t>
    </rPh>
    <rPh sb="85" eb="87">
      <t>テンシュツ</t>
    </rPh>
    <rPh sb="87" eb="88">
      <t>シャ</t>
    </rPh>
    <rPh sb="89" eb="91">
      <t>ゾウカ</t>
    </rPh>
    <rPh sb="91" eb="93">
      <t>ケイコウ</t>
    </rPh>
    <rPh sb="97" eb="99">
      <t>コンゴ</t>
    </rPh>
    <rPh sb="100" eb="103">
      <t>ホジョキン</t>
    </rPh>
    <rPh sb="103" eb="104">
      <t>トウ</t>
    </rPh>
    <rPh sb="105" eb="107">
      <t>カツヨウ</t>
    </rPh>
    <rPh sb="112" eb="114">
      <t>カニュウ</t>
    </rPh>
    <rPh sb="114" eb="116">
      <t>ソクシン</t>
    </rPh>
    <rPh sb="117" eb="118">
      <t>スス</t>
    </rPh>
    <rPh sb="126" eb="128">
      <t>ケイエイ</t>
    </rPh>
    <rPh sb="128" eb="130">
      <t>センリャク</t>
    </rPh>
    <rPh sb="131" eb="132">
      <t>モト</t>
    </rPh>
    <rPh sb="133" eb="135">
      <t>テキセイ</t>
    </rPh>
    <rPh sb="136" eb="138">
      <t>イジ</t>
    </rPh>
    <rPh sb="138" eb="140">
      <t>カンリ</t>
    </rPh>
    <rPh sb="141" eb="143">
      <t>ギョウム</t>
    </rPh>
    <rPh sb="143" eb="145">
      <t>ケイカク</t>
    </rPh>
    <rPh sb="146" eb="14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</si>
</sst>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1-448D-926D-53DDD872BF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2B1-448D-926D-53DDD872BF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42.86</c:v>
                </c:pt>
                <c:pt idx="1">
                  <c:v>42.86</c:v>
                </c:pt>
                <c:pt idx="2">
                  <c:v>41.59</c:v>
                </c:pt>
                <c:pt idx="3">
                  <c:v>42.6</c:v>
                </c:pt>
                <c:pt idx="4">
                  <c:v>43.68</c:v>
                </c:pt>
              </c:numCache>
            </c:numRef>
          </c:val>
          <c:extLst>
            <c:ext xmlns:c16="http://schemas.microsoft.com/office/drawing/2014/chart" uri="{C3380CC4-5D6E-409C-BE32-E72D297353CC}">
              <c16:uniqueId val="{00000000-CBD4-49B4-9C30-3E9B613D5A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BD4-49B4-9C30-3E9B613D5A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62.97</c:v>
                </c:pt>
                <c:pt idx="1">
                  <c:v>64.16</c:v>
                </c:pt>
                <c:pt idx="2">
                  <c:v>65.61</c:v>
                </c:pt>
                <c:pt idx="3">
                  <c:v>67.72</c:v>
                </c:pt>
                <c:pt idx="4">
                  <c:v>68.77</c:v>
                </c:pt>
              </c:numCache>
            </c:numRef>
          </c:val>
          <c:extLst>
            <c:ext xmlns:c16="http://schemas.microsoft.com/office/drawing/2014/chart" uri="{C3380CC4-5D6E-409C-BE32-E72D297353CC}">
              <c16:uniqueId val="{00000000-8F5E-4A69-8F72-7D2F79ACEB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F5E-4A69-8F72-7D2F79ACEB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96.78</c:v>
                </c:pt>
                <c:pt idx="1">
                  <c:v>96.13</c:v>
                </c:pt>
                <c:pt idx="2">
                  <c:v>95.04</c:v>
                </c:pt>
                <c:pt idx="3">
                  <c:v>90.28</c:v>
                </c:pt>
                <c:pt idx="4">
                  <c:v>98.08</c:v>
                </c:pt>
              </c:numCache>
            </c:numRef>
          </c:val>
          <c:extLst>
            <c:ext xmlns:c16="http://schemas.microsoft.com/office/drawing/2014/chart" uri="{C3380CC4-5D6E-409C-BE32-E72D297353CC}">
              <c16:uniqueId val="{00000000-10E1-4796-B1E2-A484F07239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1-4796-B1E2-A484F07239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F21-9333-A5B530D432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F21-9333-A5B530D432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B-4C54-986A-51380F7B0F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B-4C54-986A-51380F7B0F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3-4F93-9CF2-CE6E1A27BF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3-4F93-9CF2-CE6E1A27BF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B-4E9E-AD98-5221F09EC8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B-4E9E-AD98-5221F09EC8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7.72</c:v>
                </c:pt>
                <c:pt idx="1">
                  <c:v>7.93</c:v>
                </c:pt>
                <c:pt idx="2">
                  <c:v>5.0199999999999996</c:v>
                </c:pt>
                <c:pt idx="3">
                  <c:v>17.82</c:v>
                </c:pt>
                <c:pt idx="4">
                  <c:v>2.84</c:v>
                </c:pt>
              </c:numCache>
            </c:numRef>
          </c:val>
          <c:extLst>
            <c:ext xmlns:c16="http://schemas.microsoft.com/office/drawing/2014/chart" uri="{C3380CC4-5D6E-409C-BE32-E72D297353CC}">
              <c16:uniqueId val="{00000000-632D-4E4E-B299-5E43555807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32D-4E4E-B299-5E43555807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58.01</c:v>
                </c:pt>
                <c:pt idx="1">
                  <c:v>57.44</c:v>
                </c:pt>
                <c:pt idx="2">
                  <c:v>61.69</c:v>
                </c:pt>
                <c:pt idx="3">
                  <c:v>27.16</c:v>
                </c:pt>
                <c:pt idx="4">
                  <c:v>64.239999999999995</c:v>
                </c:pt>
              </c:numCache>
            </c:numRef>
          </c:val>
          <c:extLst>
            <c:ext xmlns:c16="http://schemas.microsoft.com/office/drawing/2014/chart" uri="{C3380CC4-5D6E-409C-BE32-E72D297353CC}">
              <c16:uniqueId val="{00000000-CC4A-447D-88B6-7B04101A4A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C4A-447D-88B6-7B04101A4A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298.77</c:v>
                </c:pt>
                <c:pt idx="1">
                  <c:v>303.25</c:v>
                </c:pt>
                <c:pt idx="2">
                  <c:v>301.57</c:v>
                </c:pt>
                <c:pt idx="3">
                  <c:v>567.72</c:v>
                </c:pt>
                <c:pt idx="4">
                  <c:v>281.98</c:v>
                </c:pt>
              </c:numCache>
            </c:numRef>
          </c:val>
          <c:extLst>
            <c:ext xmlns:c16="http://schemas.microsoft.com/office/drawing/2014/chart" uri="{C3380CC4-5D6E-409C-BE32-E72D297353CC}">
              <c16:uniqueId val="{00000000-82EE-49F1-96BE-A9F05EC8CA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2EE-49F1-96BE-A9F05EC8CA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相良村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4179</v>
      </c>
      <c r="AM8" s="37"/>
      <c r="AN8" s="37"/>
      <c r="AO8" s="37"/>
      <c r="AP8" s="37"/>
      <c r="AQ8" s="37"/>
      <c r="AR8" s="37"/>
      <c r="AS8" s="37"/>
      <c r="AT8" s="38">
        <f>データ!T6</f>
        <v>94.54</v>
      </c>
      <c r="AU8" s="38"/>
      <c r="AV8" s="38"/>
      <c r="AW8" s="38"/>
      <c r="AX8" s="38"/>
      <c r="AY8" s="38"/>
      <c r="AZ8" s="38"/>
      <c r="BA8" s="38"/>
      <c r="BB8" s="38">
        <f>データ!U6</f>
        <v>44.2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96.35</v>
      </c>
      <c r="Q10" s="38"/>
      <c r="R10" s="38"/>
      <c r="S10" s="38"/>
      <c r="T10" s="38"/>
      <c r="U10" s="38"/>
      <c r="V10" s="38"/>
      <c r="W10" s="38">
        <f>データ!Q6</f>
        <v>90</v>
      </c>
      <c r="X10" s="38"/>
      <c r="Y10" s="38"/>
      <c r="Z10" s="38"/>
      <c r="AA10" s="38"/>
      <c r="AB10" s="38"/>
      <c r="AC10" s="38"/>
      <c r="AD10" s="37">
        <f>データ!R6</f>
        <v>3060</v>
      </c>
      <c r="AE10" s="37"/>
      <c r="AF10" s="37"/>
      <c r="AG10" s="37"/>
      <c r="AH10" s="37"/>
      <c r="AI10" s="37"/>
      <c r="AJ10" s="37"/>
      <c r="AK10" s="2"/>
      <c r="AL10" s="37">
        <f>データ!V6</f>
        <v>3986</v>
      </c>
      <c r="AM10" s="37"/>
      <c r="AN10" s="37"/>
      <c r="AO10" s="37"/>
      <c r="AP10" s="37"/>
      <c r="AQ10" s="37"/>
      <c r="AR10" s="37"/>
      <c r="AS10" s="37"/>
      <c r="AT10" s="38">
        <f>データ!W6</f>
        <v>4.01</v>
      </c>
      <c r="AU10" s="38"/>
      <c r="AV10" s="38"/>
      <c r="AW10" s="38"/>
      <c r="AX10" s="38"/>
      <c r="AY10" s="38"/>
      <c r="AZ10" s="38"/>
      <c r="BA10" s="38"/>
      <c r="BB10" s="38">
        <f>データ!X6</f>
        <v>994.01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AmjUalxnQyyQVjdzRDPqY9jQ3ynJSwx8ihSdtK++f0540Yw9MiPT+HplpMl3prppGb67oNhFF/FgF7e9YW/pPg==" saltValue="qfOkLK4O2RxWjirYWgbD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435104</v>
      </c>
      <c r="D6" s="19">
        <f t="shared" si="3"/>
        <v>47</v>
      </c>
      <c r="E6" s="19">
        <f t="shared" si="3"/>
        <v>17</v>
      </c>
      <c r="F6" s="19">
        <f t="shared" si="3"/>
        <v>5</v>
      </c>
      <c r="G6" s="19">
        <f t="shared" si="3"/>
        <v>0</v>
      </c>
      <c r="H6" s="19" t="str">
        <f t="shared" si="3"/>
        <v>熊本県　相良村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96.35</v>
      </c>
      <c r="Q6" s="20">
        <f t="shared" si="3"/>
        <v>90</v>
      </c>
      <c r="R6" s="20">
        <f t="shared" si="3"/>
        <v>3060</v>
      </c>
      <c r="S6" s="20">
        <f t="shared" si="3"/>
        <v>4179</v>
      </c>
      <c r="T6" s="20">
        <f t="shared" si="3"/>
        <v>94.54</v>
      </c>
      <c r="U6" s="20">
        <f t="shared" si="3"/>
        <v>44.2</v>
      </c>
      <c r="V6" s="20">
        <f t="shared" si="3"/>
        <v>3986</v>
      </c>
      <c r="W6" s="20">
        <f t="shared" si="3"/>
        <v>4.01</v>
      </c>
      <c r="X6" s="20">
        <f t="shared" si="3"/>
        <v>994.01</v>
      </c>
      <c r="Y6" s="21">
        <f>IF(Y7="",NA(),Y7)</f>
        <v>96.78</v>
      </c>
      <c r="Z6" s="21">
        <f t="shared" ref="Z6:AH6" si="4">IF(Z7="",NA(),Z7)</f>
        <v>96.13</v>
      </c>
      <c r="AA6" s="21">
        <f t="shared" si="4"/>
        <v>95.04</v>
      </c>
      <c r="AB6" s="21">
        <f t="shared" si="4"/>
        <v>90.28</v>
      </c>
      <c r="AC6" s="21">
        <f t="shared" si="4"/>
        <v>98.08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7.72</v>
      </c>
      <c r="BG6" s="21">
        <f t="shared" ref="BG6:BO6" si="7">IF(BG7="",NA(),BG7)</f>
        <v>7.93</v>
      </c>
      <c r="BH6" s="21">
        <f t="shared" si="7"/>
        <v>5.0199999999999996</v>
      </c>
      <c r="BI6" s="21">
        <f t="shared" si="7"/>
        <v>17.82</v>
      </c>
      <c r="BJ6" s="21">
        <f t="shared" si="7"/>
        <v>2.84</v>
      </c>
      <c r="BK6" s="21">
        <f t="shared" si="7"/>
        <v>855.8</v>
      </c>
      <c r="BL6" s="21">
        <f t="shared" si="7"/>
        <v>789.46</v>
      </c>
      <c r="BM6" s="21">
        <f t="shared" si="7"/>
        <v>826.83</v>
      </c>
      <c r="BN6" s="21">
        <f t="shared" si="7"/>
        <v>867.83</v>
      </c>
      <c r="BO6" s="21">
        <f t="shared" si="7"/>
        <v>791.76</v>
      </c>
      <c r="BP6" s="20" t="str">
        <f>IF(BP7="","",IF(BP7="-","【-】","【"&amp;SUBSTITUTE(TEXT(BP7,"#,##0.00"),"-","△")&amp;"】"))</f>
        <v>【786.37】</v>
      </c>
      <c r="BQ6" s="21">
        <f>IF(BQ7="",NA(),BQ7)</f>
        <v>58.01</v>
      </c>
      <c r="BR6" s="21">
        <f t="shared" ref="BR6:BZ6" si="8">IF(BR7="",NA(),BR7)</f>
        <v>57.44</v>
      </c>
      <c r="BS6" s="21">
        <f t="shared" si="8"/>
        <v>61.69</v>
      </c>
      <c r="BT6" s="21">
        <f t="shared" si="8"/>
        <v>27.16</v>
      </c>
      <c r="BU6" s="21">
        <f t="shared" si="8"/>
        <v>64.239999999999995</v>
      </c>
      <c r="BV6" s="21">
        <f t="shared" si="8"/>
        <v>59.8</v>
      </c>
      <c r="BW6" s="21">
        <f t="shared" si="8"/>
        <v>57.77</v>
      </c>
      <c r="BX6" s="21">
        <f t="shared" si="8"/>
        <v>57.31</v>
      </c>
      <c r="BY6" s="21">
        <f t="shared" si="8"/>
        <v>57.08</v>
      </c>
      <c r="BZ6" s="21">
        <f t="shared" si="8"/>
        <v>56.26</v>
      </c>
      <c r="CA6" s="20" t="str">
        <f>IF(CA7="","",IF(CA7="-","【-】","【"&amp;SUBSTITUTE(TEXT(CA7,"#,##0.00"),"-","△")&amp;"】"))</f>
        <v>【60.65】</v>
      </c>
      <c r="CB6" s="21">
        <f>IF(CB7="",NA(),CB7)</f>
        <v>298.77</v>
      </c>
      <c r="CC6" s="21">
        <f t="shared" ref="CC6:CK6" si="9">IF(CC7="",NA(),CC7)</f>
        <v>303.25</v>
      </c>
      <c r="CD6" s="21">
        <f t="shared" si="9"/>
        <v>301.57</v>
      </c>
      <c r="CE6" s="21">
        <f t="shared" si="9"/>
        <v>567.72</v>
      </c>
      <c r="CF6" s="21">
        <f t="shared" si="9"/>
        <v>281.98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42.86</v>
      </c>
      <c r="CN6" s="21">
        <f t="shared" ref="CN6:CV6" si="10">IF(CN7="",NA(),CN7)</f>
        <v>42.86</v>
      </c>
      <c r="CO6" s="21">
        <f t="shared" si="10"/>
        <v>41.59</v>
      </c>
      <c r="CP6" s="21">
        <f t="shared" si="10"/>
        <v>42.6</v>
      </c>
      <c r="CQ6" s="21">
        <f t="shared" si="10"/>
        <v>43.68</v>
      </c>
      <c r="CR6" s="21">
        <f t="shared" si="10"/>
        <v>51.75</v>
      </c>
      <c r="CS6" s="21">
        <f t="shared" si="10"/>
        <v>50.68</v>
      </c>
      <c r="CT6" s="21">
        <f t="shared" si="10"/>
        <v>50.14</v>
      </c>
      <c r="CU6" s="21">
        <f t="shared" si="10"/>
        <v>54.83</v>
      </c>
      <c r="CV6" s="21">
        <f t="shared" si="10"/>
        <v>66.53</v>
      </c>
      <c r="CW6" s="20" t="str">
        <f>IF(CW7="","",IF(CW7="-","【-】","【"&amp;SUBSTITUTE(TEXT(CW7,"#,##0.00"),"-","△")&amp;"】"))</f>
        <v>【61.14】</v>
      </c>
      <c r="CX6" s="21">
        <f>IF(CX7="",NA(),CX7)</f>
        <v>62.97</v>
      </c>
      <c r="CY6" s="21">
        <f t="shared" ref="CY6:DG6" si="11">IF(CY7="",NA(),CY7)</f>
        <v>64.16</v>
      </c>
      <c r="CZ6" s="21">
        <f t="shared" si="11"/>
        <v>65.61</v>
      </c>
      <c r="DA6" s="21">
        <f t="shared" si="11"/>
        <v>67.72</v>
      </c>
      <c r="DB6" s="21">
        <f t="shared" si="11"/>
        <v>68.77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435104</v>
      </c>
      <c r="D7" s="23">
        <v>47</v>
      </c>
      <c r="E7" s="23">
        <v>17</v>
      </c>
      <c r="F7" s="23">
        <v>5</v>
      </c>
      <c r="G7" s="23">
        <v>0</v>
      </c>
      <c r="H7" s="23" t="s">
        <v>98</v>
      </c>
      <c r="I7" s="23" t="s">
        <v>99</v>
      </c>
      <c r="J7" s="23" t="s">
        <v>100</v>
      </c>
      <c r="K7" s="23" t="s">
        <v>101</v>
      </c>
      <c r="L7" s="23" t="s">
        <v>102</v>
      </c>
      <c r="M7" s="23" t="s">
        <v>103</v>
      </c>
      <c r="N7" s="24" t="s">
        <v>104</v>
      </c>
      <c r="O7" s="24" t="s">
        <v>105</v>
      </c>
      <c r="P7" s="24">
        <v>96.35</v>
      </c>
      <c r="Q7" s="24">
        <v>90</v>
      </c>
      <c r="R7" s="24">
        <v>3060</v>
      </c>
      <c r="S7" s="24">
        <v>4179</v>
      </c>
      <c r="T7" s="24">
        <v>94.54</v>
      </c>
      <c r="U7" s="24">
        <v>44.2</v>
      </c>
      <c r="V7" s="24">
        <v>3986</v>
      </c>
      <c r="W7" s="24">
        <v>4.01</v>
      </c>
      <c r="X7" s="24">
        <v>994.01</v>
      </c>
      <c r="Y7" s="24">
        <v>96.78</v>
      </c>
      <c r="Z7" s="24">
        <v>96.13</v>
      </c>
      <c r="AA7" s="24">
        <v>95.04</v>
      </c>
      <c r="AB7" s="24">
        <v>90.28</v>
      </c>
      <c r="AC7" s="24">
        <v>98.08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7.72</v>
      </c>
      <c r="BG7" s="24">
        <v>7.93</v>
      </c>
      <c r="BH7" s="24">
        <v>5.0199999999999996</v>
      </c>
      <c r="BI7" s="24">
        <v>17.82</v>
      </c>
      <c r="BJ7" s="24">
        <v>2.84</v>
      </c>
      <c r="BK7" s="24">
        <v>855.8</v>
      </c>
      <c r="BL7" s="24">
        <v>789.46</v>
      </c>
      <c r="BM7" s="24">
        <v>826.83</v>
      </c>
      <c r="BN7" s="24">
        <v>867.83</v>
      </c>
      <c r="BO7" s="24">
        <v>791.76</v>
      </c>
      <c r="BP7" s="24">
        <v>786.37</v>
      </c>
      <c r="BQ7" s="24">
        <v>58.01</v>
      </c>
      <c r="BR7" s="24">
        <v>57.44</v>
      </c>
      <c r="BS7" s="24">
        <v>61.69</v>
      </c>
      <c r="BT7" s="24">
        <v>27.16</v>
      </c>
      <c r="BU7" s="24">
        <v>64.239999999999995</v>
      </c>
      <c r="BV7" s="24">
        <v>59.8</v>
      </c>
      <c r="BW7" s="24">
        <v>57.77</v>
      </c>
      <c r="BX7" s="24">
        <v>57.31</v>
      </c>
      <c r="BY7" s="24">
        <v>57.08</v>
      </c>
      <c r="BZ7" s="24">
        <v>56.26</v>
      </c>
      <c r="CA7" s="24">
        <v>60.65</v>
      </c>
      <c r="CB7" s="24">
        <v>298.77</v>
      </c>
      <c r="CC7" s="24">
        <v>303.25</v>
      </c>
      <c r="CD7" s="24">
        <v>301.57</v>
      </c>
      <c r="CE7" s="24">
        <v>567.72</v>
      </c>
      <c r="CF7" s="24">
        <v>281.98</v>
      </c>
      <c r="CG7" s="24">
        <v>263.76</v>
      </c>
      <c r="CH7" s="24">
        <v>274.35000000000002</v>
      </c>
      <c r="CI7" s="24">
        <v>273.52</v>
      </c>
      <c r="CJ7" s="24">
        <v>274.99</v>
      </c>
      <c r="CK7" s="24">
        <v>282.08999999999997</v>
      </c>
      <c r="CL7" s="24">
        <v>256.97000000000003</v>
      </c>
      <c r="CM7" s="24">
        <v>42.86</v>
      </c>
      <c r="CN7" s="24">
        <v>42.86</v>
      </c>
      <c r="CO7" s="24">
        <v>41.59</v>
      </c>
      <c r="CP7" s="24">
        <v>42.6</v>
      </c>
      <c r="CQ7" s="24">
        <v>43.68</v>
      </c>
      <c r="CR7" s="24">
        <v>51.75</v>
      </c>
      <c r="CS7" s="24">
        <v>50.68</v>
      </c>
      <c r="CT7" s="24">
        <v>50.14</v>
      </c>
      <c r="CU7" s="24">
        <v>54.83</v>
      </c>
      <c r="CV7" s="24">
        <v>66.53</v>
      </c>
      <c r="CW7" s="24">
        <v>61.14</v>
      </c>
      <c r="CX7" s="24">
        <v>62.97</v>
      </c>
      <c r="CY7" s="24">
        <v>64.16</v>
      </c>
      <c r="CZ7" s="24">
        <v>65.61</v>
      </c>
      <c r="DA7" s="24">
        <v>67.72</v>
      </c>
      <c r="DB7" s="24">
        <v>68.77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 裕貴</cp:lastModifiedBy>
  <dcterms:created xsi:type="dcterms:W3CDTF">2022-12-01T02:01:16Z</dcterms:created>
  <dcterms:modified xsi:type="dcterms:W3CDTF">2023-01-23T01:02:34Z</dcterms:modified>
  <cp:category/>
</cp:coreProperties>
</file>