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25\共有\課フォルダ\12水・環境課\02_水質保全係\02_農集\☆R4年度\08_経営戦略\0125〆経営比較分析\27 南阿蘇村\下水道\"/>
    </mc:Choice>
  </mc:AlternateContent>
  <workbookProtection workbookAlgorithmName="SHA-512" workbookHashValue="A9RkdLq1TeiyAVtqa3GSykbIwz8zxYqbszh9CK8HGIK/2KOzlhLSpWu4UJAiLuHXPylZ1/MZ6ytxZ4NM0lDJUA==" workbookSaltValue="0sfa7o7nDpnQFiZM+FVm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<sst xmlns="http://schemas.openxmlformats.org/spreadsheetml/2006/main" count="236" uniqueCount="122">
  <si>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</si>
  <si>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</si>
  <si>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</si>
  <si>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</si>
  <si>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</si>
  <si>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</si>
  <si>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</si>
  <si>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</si>
  <si>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</si>
  <si>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</si>
  <si>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</si>
  <si>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</si>
  <si>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</si>
  <si>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</si>
  <si>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</si>
  <si>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</si>
  <si>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</si>
  <si>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</si>
  <si>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</si>
  <si>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</si>
  <si>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</si>
  <si>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</si>
  <si>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</si>
  <si>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</si>
  <si>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</si>
  <si>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</si>
  <si>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</si>
  <si>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</si>
  <si>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</si>
  <si>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</si>
  <si>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</si>
  <si>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</si>
  <si>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</si>
  <si>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</si>
  <si>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</si>
  <si>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</si>
  <si>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</si>
  <si>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</si>
  <si>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</si>
  <si>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</si>
  <si>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</si>
  <si>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</si>
  <si>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</si>
  <si>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</si>
  <si>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</si>
  <si>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</si>
  <si>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</si>
  <si>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</si>
  <si>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</si>
  <si>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</si>
  <si>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</si>
  <si>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</si>
  <si>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</si>
  <si>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</si>
  <si>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</si>
  <si>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</si>
  <si>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</si>
  <si>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</si>
  <si>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</si>
  <si>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</si>
  <si>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</si>
  <si>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</si>
  <si>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</si>
  <si>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</si>
  <si>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</si>
  <si>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</si>
  <si>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</si>
  <si>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</si>
  <si>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</si>
  <si>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</si>
  <si>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</si>
  <si>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</si>
  <si>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</si>
  <si>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</si>
  <si>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</si>
  <si>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</si>
  <si>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</si>
  <si>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</si>
  <si>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</si>
  <si>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</si>
  <si>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</si>
  <si>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</si>
  <si>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</si>
  <si>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</si>
  <si>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</si>
  <si>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</si>
  <si>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</si>
  <si>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</si>
  <si>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</si>
  <si>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</si>
  <si>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</si>
  <si>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</si>
  <si>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</si>
  <si>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</si>
  <si>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</si>
  <si>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</si>
  <si>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</si>
  <si>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</si>
  <si>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</si>
  <si>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</si>
  <si>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</si>
  <si>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</si>
  <si>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</si>
  <si>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</si>
  <si>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</si>
  <si>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</si>
  <si>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</si>
  <si>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</si>
  <si>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</si>
  <si>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</si>
  <si>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</si>
  <si>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</si>
  <si>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</si>
  <si>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</si>
  <si>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</si>
  <si>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</si>
  <si>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</si>
  <si>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</si>
  <si>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</si>
  <si>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施設の老朽化に伴い維持管理費は年々増加し、経営的には厳しくなることが見込まれる。公会計移行も控えており、使用料金の改定を含め経営改善のための検討など早急に取り組む必要がある。</t>
    <rPh sb="0" eb="2">
      <t>シセツ</t>
    </rPh>
    <rPh sb="3" eb="6">
      <t>ロウキュウカ</t>
    </rPh>
    <rPh sb="7" eb="8">
      <t>トモナ</t>
    </rPh>
    <rPh sb="9" eb="11">
      <t>イジ</t>
    </rPh>
    <rPh sb="11" eb="14">
      <t>カンリヒ</t>
    </rPh>
    <rPh sb="15" eb="17">
      <t>ネンネン</t>
    </rPh>
    <rPh sb="17" eb="19">
      <t>ゾウカ</t>
    </rPh>
    <rPh sb="21" eb="24">
      <t>ケイエイテキ</t>
    </rPh>
    <rPh sb="26" eb="27">
      <t>キビ</t>
    </rPh>
    <rPh sb="34" eb="36">
      <t>ミコ</t>
    </rPh>
    <rPh sb="40" eb="43">
      <t>コウカイケイ</t>
    </rPh>
    <rPh sb="43" eb="45">
      <t>イコウ</t>
    </rPh>
    <rPh sb="46" eb="47">
      <t>ヒカ</t>
    </rPh>
    <rPh sb="52" eb="54">
      <t>シヨウ</t>
    </rPh>
    <rPh sb="54" eb="56">
      <t>リョウキン</t>
    </rPh>
    <rPh sb="57" eb="59">
      <t>カイテイ</t>
    </rPh>
    <rPh sb="60" eb="61">
      <t>フク</t>
    </rPh>
    <rPh sb="62" eb="64">
      <t>ケイエイ</t>
    </rPh>
    <rPh sb="64" eb="66">
      <t>カイゼン</t>
    </rPh>
    <rPh sb="70" eb="72">
      <t>ケントウ</t>
    </rPh>
    <rPh sb="74" eb="76">
      <t>ソウキュウ</t>
    </rPh>
    <rPh sb="77" eb="78">
      <t>ト</t>
    </rPh>
    <rPh sb="79" eb="80">
      <t>ク</t>
    </rPh>
    <rPh sb="81" eb="83">
      <t>ヒツヨウ</t>
    </rPh>
    <phoneticPr fontId="4"/>
  </si>
  <si>
    <t>供用開始から17年が経過し、既に耐用年数を超えている機械・設備もある。今後は事業計画（機能強化対策）に基づき改修が必要な個所から順次整備を行う。</t>
    <rPh sb="0" eb="2">
      <t>キョウヨウ</t>
    </rPh>
    <rPh sb="2" eb="4">
      <t>カイシ</t>
    </rPh>
    <rPh sb="8" eb="9">
      <t>ネン</t>
    </rPh>
    <rPh sb="10" eb="12">
      <t>ケイカ</t>
    </rPh>
    <rPh sb="14" eb="15">
      <t>スデ</t>
    </rPh>
    <rPh sb="16" eb="18">
      <t>タイヨウ</t>
    </rPh>
    <rPh sb="18" eb="20">
      <t>ネンスウ</t>
    </rPh>
    <rPh sb="21" eb="22">
      <t>コ</t>
    </rPh>
    <rPh sb="26" eb="28">
      <t>キカイ</t>
    </rPh>
    <rPh sb="29" eb="31">
      <t>セツビ</t>
    </rPh>
    <rPh sb="35" eb="37">
      <t>コンゴ</t>
    </rPh>
    <rPh sb="38" eb="40">
      <t>ジギョウ</t>
    </rPh>
    <rPh sb="40" eb="42">
      <t>ケイカク</t>
    </rPh>
    <rPh sb="43" eb="45">
      <t>キノウ</t>
    </rPh>
    <rPh sb="45" eb="47">
      <t>キョウカ</t>
    </rPh>
    <rPh sb="47" eb="49">
      <t>タイサク</t>
    </rPh>
    <rPh sb="51" eb="52">
      <t>モト</t>
    </rPh>
    <rPh sb="54" eb="56">
      <t>カイシュウ</t>
    </rPh>
    <rPh sb="57" eb="59">
      <t>ヒツヨウ</t>
    </rPh>
    <rPh sb="60" eb="62">
      <t>カショ</t>
    </rPh>
    <rPh sb="64" eb="66">
      <t>ジュンジ</t>
    </rPh>
    <rPh sb="66" eb="68">
      <t>セイビ</t>
    </rPh>
    <rPh sb="69" eb="70">
      <t>オコナ</t>
    </rPh>
    <phoneticPr fontId="4"/>
  </si>
  <si>
    <t>①収益的収支比率が前年度より増加しているが、公会計移行業務（外部委託）や事業計画作成のため営業外収益（国庫補助、地方債）が増加したためである。
④企業債残高対事業規模比率が増加しているが、要因としては設備の改修工事を実施したためである。
⑤経費回収率は横ばいであるが依然として平均値を下回っている。要因として使用料収入に対し汚水処理費（手数料、修繕費等）の割合が高いためである。
⑥汚水処理原価は昨年度とほぼ変わらないが、平均よりも高い状態にある。維持管理費の削減と合わせて使用料改定も含めた経営改善に取り組む必要がある。
⑧水洗化率は昨年度とほぼ変わりがないが、少子高齢化による人口減少が見込まれるため今後は低下することが見込まれる。引き続き水洗化率向上に取り組む必要がある。</t>
    <rPh sb="1" eb="4">
      <t>シュウエキテキ</t>
    </rPh>
    <rPh sb="4" eb="6">
      <t>シュウシ</t>
    </rPh>
    <rPh sb="6" eb="8">
      <t>ヒリツ</t>
    </rPh>
    <rPh sb="9" eb="12">
      <t>ゼンネンド</t>
    </rPh>
    <rPh sb="14" eb="16">
      <t>ゾウカ</t>
    </rPh>
    <rPh sb="22" eb="25">
      <t>コウカイケイ</t>
    </rPh>
    <rPh sb="25" eb="27">
      <t>イコウ</t>
    </rPh>
    <rPh sb="27" eb="29">
      <t>ギョウム</t>
    </rPh>
    <rPh sb="30" eb="32">
      <t>ガイブ</t>
    </rPh>
    <rPh sb="32" eb="34">
      <t>イタク</t>
    </rPh>
    <rPh sb="36" eb="38">
      <t>ジギョウ</t>
    </rPh>
    <rPh sb="38" eb="40">
      <t>ケイカク</t>
    </rPh>
    <rPh sb="40" eb="42">
      <t>サクセイ</t>
    </rPh>
    <rPh sb="45" eb="48">
      <t>エイギョウガイ</t>
    </rPh>
    <rPh sb="48" eb="50">
      <t>シュウエキ</t>
    </rPh>
    <rPh sb="51" eb="53">
      <t>コッコ</t>
    </rPh>
    <rPh sb="53" eb="55">
      <t>ホジョ</t>
    </rPh>
    <rPh sb="56" eb="59">
      <t>チホウサイ</t>
    </rPh>
    <rPh sb="61" eb="63">
      <t>ゾウカ</t>
    </rPh>
    <rPh sb="74" eb="76">
      <t>キギョウ</t>
    </rPh>
    <rPh sb="76" eb="77">
      <t>サイ</t>
    </rPh>
    <rPh sb="77" eb="79">
      <t>ザンダカ</t>
    </rPh>
    <rPh sb="79" eb="80">
      <t>タイ</t>
    </rPh>
    <rPh sb="80" eb="82">
      <t>ジギョウ</t>
    </rPh>
    <rPh sb="82" eb="84">
      <t>キボ</t>
    </rPh>
    <rPh sb="84" eb="86">
      <t>ヒリツ</t>
    </rPh>
    <rPh sb="87" eb="89">
      <t>ゾウカ</t>
    </rPh>
    <rPh sb="95" eb="97">
      <t>ヨウイン</t>
    </rPh>
    <rPh sb="101" eb="103">
      <t>セツビ</t>
    </rPh>
    <rPh sb="104" eb="106">
      <t>カイシュウ</t>
    </rPh>
    <rPh sb="106" eb="108">
      <t>コウジ</t>
    </rPh>
    <rPh sb="109" eb="111">
      <t>ジッシ</t>
    </rPh>
    <rPh sb="122" eb="124">
      <t>ケイヒ</t>
    </rPh>
    <rPh sb="124" eb="126">
      <t>カイシュウ</t>
    </rPh>
    <rPh sb="126" eb="127">
      <t>リツ</t>
    </rPh>
    <rPh sb="128" eb="129">
      <t>ヨコ</t>
    </rPh>
    <rPh sb="135" eb="137">
      <t>イゼン</t>
    </rPh>
    <rPh sb="140" eb="143">
      <t>ヘイキンチ</t>
    </rPh>
    <rPh sb="144" eb="146">
      <t>シタマワ</t>
    </rPh>
    <rPh sb="151" eb="153">
      <t>ヨウイン</t>
    </rPh>
    <rPh sb="156" eb="159">
      <t>シヨウリョウ</t>
    </rPh>
    <rPh sb="159" eb="161">
      <t>シュウニュウ</t>
    </rPh>
    <rPh sb="162" eb="163">
      <t>タイ</t>
    </rPh>
    <rPh sb="164" eb="166">
      <t>オスイ</t>
    </rPh>
    <rPh sb="166" eb="168">
      <t>ショリ</t>
    </rPh>
    <rPh sb="168" eb="169">
      <t>ヒ</t>
    </rPh>
    <rPh sb="170" eb="173">
      <t>テスウリョウ</t>
    </rPh>
    <rPh sb="174" eb="177">
      <t>シュウゼンヒ</t>
    </rPh>
    <rPh sb="177" eb="178">
      <t>トウ</t>
    </rPh>
    <rPh sb="180" eb="182">
      <t>ワリアイ</t>
    </rPh>
    <rPh sb="183" eb="184">
      <t>タカ</t>
    </rPh>
    <rPh sb="194" eb="196">
      <t>オスイ</t>
    </rPh>
    <rPh sb="196" eb="198">
      <t>ショリ</t>
    </rPh>
    <rPh sb="198" eb="200">
      <t>ゲンカ</t>
    </rPh>
    <rPh sb="201" eb="204">
      <t>サクネンド</t>
    </rPh>
    <rPh sb="207" eb="208">
      <t>カ</t>
    </rPh>
    <rPh sb="214" eb="216">
      <t>ヘイキン</t>
    </rPh>
    <rPh sb="219" eb="220">
      <t>タカ</t>
    </rPh>
    <rPh sb="221" eb="223">
      <t>ジョウタイ</t>
    </rPh>
    <rPh sb="227" eb="229">
      <t>イジ</t>
    </rPh>
    <rPh sb="229" eb="232">
      <t>カンリヒ</t>
    </rPh>
    <rPh sb="233" eb="235">
      <t>サクゲン</t>
    </rPh>
    <rPh sb="236" eb="237">
      <t>ア</t>
    </rPh>
    <rPh sb="240" eb="243">
      <t>シヨウリョウ</t>
    </rPh>
    <rPh sb="243" eb="245">
      <t>カイテイ</t>
    </rPh>
    <rPh sb="246" eb="247">
      <t>フク</t>
    </rPh>
    <rPh sb="249" eb="251">
      <t>ケイエイ</t>
    </rPh>
    <rPh sb="251" eb="253">
      <t>カイゼン</t>
    </rPh>
    <rPh sb="254" eb="255">
      <t>ト</t>
    </rPh>
    <rPh sb="256" eb="257">
      <t>ク</t>
    </rPh>
    <rPh sb="258" eb="260">
      <t>ヒツヨウ</t>
    </rPh>
    <rPh sb="267" eb="270">
      <t>スイセンカ</t>
    </rPh>
    <rPh sb="270" eb="271">
      <t>リツ</t>
    </rPh>
    <rPh sb="272" eb="275">
      <t>サクネンド</t>
    </rPh>
    <rPh sb="278" eb="279">
      <t>カ</t>
    </rPh>
    <rPh sb="286" eb="288">
      <t>ショウシ</t>
    </rPh>
    <rPh sb="288" eb="291">
      <t>コウレイカ</t>
    </rPh>
    <rPh sb="294" eb="296">
      <t>ジンコウ</t>
    </rPh>
    <rPh sb="296" eb="298">
      <t>ゲンショウ</t>
    </rPh>
    <rPh sb="299" eb="301">
      <t>ミコ</t>
    </rPh>
    <rPh sb="306" eb="308">
      <t>コンゴ</t>
    </rPh>
    <rPh sb="309" eb="311">
      <t>テイカ</t>
    </rPh>
    <rPh sb="316" eb="318">
      <t>ミコ</t>
    </rPh>
    <rPh sb="322" eb="323">
      <t>ヒ</t>
    </rPh>
    <rPh sb="324" eb="325">
      <t>ツヅ</t>
    </rPh>
    <rPh sb="326" eb="329">
      <t>スイセンカ</t>
    </rPh>
    <rPh sb="329" eb="330">
      <t>リツ</t>
    </rPh>
    <rPh sb="330" eb="332">
      <t>コウジョウ</t>
    </rPh>
    <rPh sb="333" eb="334">
      <t>ト</t>
    </rPh>
    <rPh sb="335" eb="336">
      <t>ク</t>
    </rPh>
    <rPh sb="337" eb="3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</si>
</sst>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2E-448F-8828-AE63464083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c:v>0.25</c:v>
                </c:pt>
                <c:pt idx="4">
                  <c:v>0.05</c:v>
                </c:pt>
              </c:numCache>
            </c:numRef>
          </c:val>
          <c:smooth val="0"/>
          <c:extLst>
            <c:ext xmlns:c16="http://schemas.microsoft.com/office/drawing/2014/chart" uri="{C3380CC4-5D6E-409C-BE32-E72D297353CC}">
              <c16:uniqueId val="{00000001-CF2E-448F-8828-AE63464083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43.04</c:v>
                </c:pt>
                <c:pt idx="1">
                  <c:v>41.37</c:v>
                </c:pt>
                <c:pt idx="2">
                  <c:v>41.37</c:v>
                </c:pt>
                <c:pt idx="3">
                  <c:v>44.07</c:v>
                </c:pt>
                <c:pt idx="4">
                  <c:v>44.49</c:v>
                </c:pt>
              </c:numCache>
            </c:numRef>
          </c:val>
          <c:extLst>
            <c:ext xmlns:c16="http://schemas.microsoft.com/office/drawing/2014/chart" uri="{C3380CC4-5D6E-409C-BE32-E72D297353CC}">
              <c16:uniqueId val="{00000000-A4EA-4E01-85C5-40BA4D4097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54.83</c:v>
                </c:pt>
                <c:pt idx="4">
                  <c:v>66.53</c:v>
                </c:pt>
              </c:numCache>
            </c:numRef>
          </c:val>
          <c:smooth val="0"/>
          <c:extLst>
            <c:ext xmlns:c16="http://schemas.microsoft.com/office/drawing/2014/chart" uri="{C3380CC4-5D6E-409C-BE32-E72D297353CC}">
              <c16:uniqueId val="{00000001-A4EA-4E01-85C5-40BA4D4097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86.03</c:v>
                </c:pt>
                <c:pt idx="1">
                  <c:v>93.97</c:v>
                </c:pt>
                <c:pt idx="2">
                  <c:v>92.71</c:v>
                </c:pt>
                <c:pt idx="3">
                  <c:v>93.76</c:v>
                </c:pt>
                <c:pt idx="4">
                  <c:v>94.63</c:v>
                </c:pt>
              </c:numCache>
            </c:numRef>
          </c:val>
          <c:extLst>
            <c:ext xmlns:c16="http://schemas.microsoft.com/office/drawing/2014/chart" uri="{C3380CC4-5D6E-409C-BE32-E72D297353CC}">
              <c16:uniqueId val="{00000000-9003-4F4D-B0C2-3FB8FC095B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84.7</c:v>
                </c:pt>
                <c:pt idx="4">
                  <c:v>84.67</c:v>
                </c:pt>
              </c:numCache>
            </c:numRef>
          </c:val>
          <c:smooth val="0"/>
          <c:extLst>
            <c:ext xmlns:c16="http://schemas.microsoft.com/office/drawing/2014/chart" uri="{C3380CC4-5D6E-409C-BE32-E72D297353CC}">
              <c16:uniqueId val="{00000001-9003-4F4D-B0C2-3FB8FC095B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99.22</c:v>
                </c:pt>
                <c:pt idx="1">
                  <c:v>102.65</c:v>
                </c:pt>
                <c:pt idx="2">
                  <c:v>106.61</c:v>
                </c:pt>
                <c:pt idx="3">
                  <c:v>81.95</c:v>
                </c:pt>
                <c:pt idx="4">
                  <c:v>93.2</c:v>
                </c:pt>
              </c:numCache>
            </c:numRef>
          </c:val>
          <c:extLst>
            <c:ext xmlns:c16="http://schemas.microsoft.com/office/drawing/2014/chart" uri="{C3380CC4-5D6E-409C-BE32-E72D297353CC}">
              <c16:uniqueId val="{00000000-BBC0-4073-8528-AB18FB0EC2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0-4073-8528-AB18FB0EC2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E9-4A10-A48F-717C4E2DB82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E9-4A10-A48F-717C4E2DB82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26-419C-9FE5-AD79E1C6EF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26-419C-9FE5-AD79E1C6EF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70-414F-88AD-09F2C38EDC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70-414F-88AD-09F2C38EDC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30-4EE2-9CDD-3B346F4D29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30-4EE2-9CDD-3B346F4D29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453.48</c:v>
                </c:pt>
                <c:pt idx="1">
                  <c:v>400.96</c:v>
                </c:pt>
                <c:pt idx="2">
                  <c:v>406.04</c:v>
                </c:pt>
                <c:pt idx="3">
                  <c:v>662.56</c:v>
                </c:pt>
                <c:pt idx="4">
                  <c:v>822.63</c:v>
                </c:pt>
              </c:numCache>
            </c:numRef>
          </c:val>
          <c:extLst>
            <c:ext xmlns:c16="http://schemas.microsoft.com/office/drawing/2014/chart" uri="{C3380CC4-5D6E-409C-BE32-E72D297353CC}">
              <c16:uniqueId val="{00000000-D325-440C-B687-F4A060F25A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867.83</c:v>
                </c:pt>
                <c:pt idx="4">
                  <c:v>791.76</c:v>
                </c:pt>
              </c:numCache>
            </c:numRef>
          </c:val>
          <c:smooth val="0"/>
          <c:extLst>
            <c:ext xmlns:c16="http://schemas.microsoft.com/office/drawing/2014/chart" uri="{C3380CC4-5D6E-409C-BE32-E72D297353CC}">
              <c16:uniqueId val="{00000001-D325-440C-B687-F4A060F25A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52.21</c:v>
                </c:pt>
                <c:pt idx="1">
                  <c:v>44.83</c:v>
                </c:pt>
                <c:pt idx="2">
                  <c:v>43.66</c:v>
                </c:pt>
                <c:pt idx="3">
                  <c:v>47.69</c:v>
                </c:pt>
                <c:pt idx="4">
                  <c:v>47.64</c:v>
                </c:pt>
              </c:numCache>
            </c:numRef>
          </c:val>
          <c:extLst>
            <c:ext xmlns:c16="http://schemas.microsoft.com/office/drawing/2014/chart" uri="{C3380CC4-5D6E-409C-BE32-E72D297353CC}">
              <c16:uniqueId val="{00000000-D787-4C94-BF92-15DBEE1241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57.08</c:v>
                </c:pt>
                <c:pt idx="4">
                  <c:v>56.26</c:v>
                </c:pt>
              </c:numCache>
            </c:numRef>
          </c:val>
          <c:smooth val="0"/>
          <c:extLst>
            <c:ext xmlns:c16="http://schemas.microsoft.com/office/drawing/2014/chart" uri="{C3380CC4-5D6E-409C-BE32-E72D297353CC}">
              <c16:uniqueId val="{00000001-D787-4C94-BF92-15DBEE1241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304.2</c:v>
                </c:pt>
                <c:pt idx="1">
                  <c:v>387.89</c:v>
                </c:pt>
                <c:pt idx="2">
                  <c:v>402.61</c:v>
                </c:pt>
                <c:pt idx="3">
                  <c:v>353.37</c:v>
                </c:pt>
                <c:pt idx="4">
                  <c:v>353.43</c:v>
                </c:pt>
              </c:numCache>
            </c:numRef>
          </c:val>
          <c:extLst>
            <c:ext xmlns:c16="http://schemas.microsoft.com/office/drawing/2014/chart" uri="{C3380CC4-5D6E-409C-BE32-E72D297353CC}">
              <c16:uniqueId val="{00000000-3190-43A9-BE8F-F4D57032D5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274.99</c:v>
                </c:pt>
                <c:pt idx="4">
                  <c:v>282.08999999999997</c:v>
                </c:pt>
              </c:numCache>
            </c:numRef>
          </c:val>
          <c:smooth val="0"/>
          <c:extLst>
            <c:ext xmlns:c16="http://schemas.microsoft.com/office/drawing/2014/chart" uri="{C3380CC4-5D6E-409C-BE32-E72D297353CC}">
              <c16:uniqueId val="{00000001-3190-43A9-BE8F-F4D57032D5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南阿蘇村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10285</v>
      </c>
      <c r="AM8" s="42"/>
      <c r="AN8" s="42"/>
      <c r="AO8" s="42"/>
      <c r="AP8" s="42"/>
      <c r="AQ8" s="42"/>
      <c r="AR8" s="42"/>
      <c r="AS8" s="42"/>
      <c r="AT8" s="35">
        <f>データ!T6</f>
        <v>137.32</v>
      </c>
      <c r="AU8" s="35"/>
      <c r="AV8" s="35"/>
      <c r="AW8" s="35"/>
      <c r="AX8" s="35"/>
      <c r="AY8" s="35"/>
      <c r="AZ8" s="35"/>
      <c r="BA8" s="35"/>
      <c r="BB8" s="35">
        <f>データ!U6</f>
        <v>74.900000000000006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7.47</v>
      </c>
      <c r="Q10" s="35"/>
      <c r="R10" s="35"/>
      <c r="S10" s="35"/>
      <c r="T10" s="35"/>
      <c r="U10" s="35"/>
      <c r="V10" s="35"/>
      <c r="W10" s="35">
        <f>データ!Q6</f>
        <v>100</v>
      </c>
      <c r="X10" s="35"/>
      <c r="Y10" s="35"/>
      <c r="Z10" s="35"/>
      <c r="AA10" s="35"/>
      <c r="AB10" s="35"/>
      <c r="AC10" s="35"/>
      <c r="AD10" s="42">
        <f>データ!R6</f>
        <v>3750</v>
      </c>
      <c r="AE10" s="42"/>
      <c r="AF10" s="42"/>
      <c r="AG10" s="42"/>
      <c r="AH10" s="42"/>
      <c r="AI10" s="42"/>
      <c r="AJ10" s="42"/>
      <c r="AK10" s="2"/>
      <c r="AL10" s="42">
        <f>データ!V6</f>
        <v>764</v>
      </c>
      <c r="AM10" s="42"/>
      <c r="AN10" s="42"/>
      <c r="AO10" s="42"/>
      <c r="AP10" s="42"/>
      <c r="AQ10" s="42"/>
      <c r="AR10" s="42"/>
      <c r="AS10" s="42"/>
      <c r="AT10" s="35">
        <f>データ!W6</f>
        <v>9.8000000000000007</v>
      </c>
      <c r="AU10" s="35"/>
      <c r="AV10" s="35"/>
      <c r="AW10" s="35"/>
      <c r="AX10" s="35"/>
      <c r="AY10" s="35"/>
      <c r="AZ10" s="35"/>
      <c r="BA10" s="35"/>
      <c r="BB10" s="35">
        <f>データ!X6</f>
        <v>77.959999999999994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121</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nYQ0w/8ZGaWTWy7zU4U1npNyrmdCKT2IBK+FzCXt4sLur45Si01NHTTpn6WrSjOMXQNZzCzonCdabekk/O9EUA==" saltValue="amQaDrXFxlZC3pYg1i+K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434337</v>
      </c>
      <c r="D6" s="19">
        <f t="shared" si="3"/>
        <v>47</v>
      </c>
      <c r="E6" s="19">
        <f t="shared" si="3"/>
        <v>17</v>
      </c>
      <c r="F6" s="19">
        <f t="shared" si="3"/>
        <v>5</v>
      </c>
      <c r="G6" s="19">
        <f t="shared" si="3"/>
        <v>0</v>
      </c>
      <c r="H6" s="19" t="str">
        <f t="shared" si="3"/>
        <v>熊本県　南阿蘇村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7.47</v>
      </c>
      <c r="Q6" s="20">
        <f t="shared" si="3"/>
        <v>100</v>
      </c>
      <c r="R6" s="20">
        <f t="shared" si="3"/>
        <v>3750</v>
      </c>
      <c r="S6" s="20">
        <f t="shared" si="3"/>
        <v>10285</v>
      </c>
      <c r="T6" s="20">
        <f t="shared" si="3"/>
        <v>137.32</v>
      </c>
      <c r="U6" s="20">
        <f t="shared" si="3"/>
        <v>74.900000000000006</v>
      </c>
      <c r="V6" s="20">
        <f t="shared" si="3"/>
        <v>764</v>
      </c>
      <c r="W6" s="20">
        <f t="shared" si="3"/>
        <v>9.8000000000000007</v>
      </c>
      <c r="X6" s="20">
        <f t="shared" si="3"/>
        <v>77.959999999999994</v>
      </c>
      <c r="Y6" s="21">
        <f>IF(Y7="",NA(),Y7)</f>
        <v>99.22</v>
      </c>
      <c r="Z6" s="21">
        <f t="shared" ref="Z6:AH6" si="4">IF(Z7="",NA(),Z7)</f>
        <v>102.65</v>
      </c>
      <c r="AA6" s="21">
        <f t="shared" si="4"/>
        <v>106.61</v>
      </c>
      <c r="AB6" s="21">
        <f t="shared" si="4"/>
        <v>81.95</v>
      </c>
      <c r="AC6" s="21">
        <f t="shared" si="4"/>
        <v>93.2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453.48</v>
      </c>
      <c r="BG6" s="21">
        <f t="shared" ref="BG6:BO6" si="7">IF(BG7="",NA(),BG7)</f>
        <v>400.96</v>
      </c>
      <c r="BH6" s="21">
        <f t="shared" si="7"/>
        <v>406.04</v>
      </c>
      <c r="BI6" s="21">
        <f t="shared" si="7"/>
        <v>662.56</v>
      </c>
      <c r="BJ6" s="21">
        <f t="shared" si="7"/>
        <v>822.63</v>
      </c>
      <c r="BK6" s="21">
        <f t="shared" si="7"/>
        <v>982.29</v>
      </c>
      <c r="BL6" s="21">
        <f t="shared" si="7"/>
        <v>713.28</v>
      </c>
      <c r="BM6" s="21">
        <f t="shared" si="7"/>
        <v>673.08</v>
      </c>
      <c r="BN6" s="21">
        <f t="shared" si="7"/>
        <v>867.83</v>
      </c>
      <c r="BO6" s="21">
        <f t="shared" si="7"/>
        <v>791.76</v>
      </c>
      <c r="BP6" s="20" t="str">
        <f>IF(BP7="","",IF(BP7="-","【-】","【"&amp;SUBSTITUTE(TEXT(BP7,"#,##0.00"),"-","△")&amp;"】"))</f>
        <v>【786.37】</v>
      </c>
      <c r="BQ6" s="21">
        <f>IF(BQ7="",NA(),BQ7)</f>
        <v>52.21</v>
      </c>
      <c r="BR6" s="21">
        <f t="shared" ref="BR6:BZ6" si="8">IF(BR7="",NA(),BR7)</f>
        <v>44.83</v>
      </c>
      <c r="BS6" s="21">
        <f t="shared" si="8"/>
        <v>43.66</v>
      </c>
      <c r="BT6" s="21">
        <f t="shared" si="8"/>
        <v>47.69</v>
      </c>
      <c r="BU6" s="21">
        <f t="shared" si="8"/>
        <v>47.64</v>
      </c>
      <c r="BV6" s="21">
        <f t="shared" si="8"/>
        <v>41.25</v>
      </c>
      <c r="BW6" s="21">
        <f t="shared" si="8"/>
        <v>40.75</v>
      </c>
      <c r="BX6" s="21">
        <f t="shared" si="8"/>
        <v>42.44</v>
      </c>
      <c r="BY6" s="21">
        <f t="shared" si="8"/>
        <v>57.08</v>
      </c>
      <c r="BZ6" s="21">
        <f t="shared" si="8"/>
        <v>56.26</v>
      </c>
      <c r="CA6" s="20" t="str">
        <f>IF(CA7="","",IF(CA7="-","【-】","【"&amp;SUBSTITUTE(TEXT(CA7,"#,##0.00"),"-","△")&amp;"】"))</f>
        <v>【60.65】</v>
      </c>
      <c r="CB6" s="21">
        <f>IF(CB7="",NA(),CB7)</f>
        <v>304.2</v>
      </c>
      <c r="CC6" s="21">
        <f t="shared" ref="CC6:CK6" si="9">IF(CC7="",NA(),CC7)</f>
        <v>387.89</v>
      </c>
      <c r="CD6" s="21">
        <f t="shared" si="9"/>
        <v>402.61</v>
      </c>
      <c r="CE6" s="21">
        <f t="shared" si="9"/>
        <v>353.37</v>
      </c>
      <c r="CF6" s="21">
        <f t="shared" si="9"/>
        <v>353.43</v>
      </c>
      <c r="CG6" s="21">
        <f t="shared" si="9"/>
        <v>334.48</v>
      </c>
      <c r="CH6" s="21">
        <f t="shared" si="9"/>
        <v>311.70999999999998</v>
      </c>
      <c r="CI6" s="21">
        <f t="shared" si="9"/>
        <v>284.54000000000002</v>
      </c>
      <c r="CJ6" s="21">
        <f t="shared" si="9"/>
        <v>274.99</v>
      </c>
      <c r="CK6" s="21">
        <f t="shared" si="9"/>
        <v>282.08999999999997</v>
      </c>
      <c r="CL6" s="20" t="str">
        <f>IF(CL7="","",IF(CL7="-","【-】","【"&amp;SUBSTITUTE(TEXT(CL7,"#,##0.00"),"-","△")&amp;"】"))</f>
        <v>【256.97】</v>
      </c>
      <c r="CM6" s="21">
        <f>IF(CM7="",NA(),CM7)</f>
        <v>43.04</v>
      </c>
      <c r="CN6" s="21">
        <f t="shared" ref="CN6:CV6" si="10">IF(CN7="",NA(),CN7)</f>
        <v>41.37</v>
      </c>
      <c r="CO6" s="21">
        <f t="shared" si="10"/>
        <v>41.37</v>
      </c>
      <c r="CP6" s="21">
        <f t="shared" si="10"/>
        <v>44.07</v>
      </c>
      <c r="CQ6" s="21">
        <f t="shared" si="10"/>
        <v>44.49</v>
      </c>
      <c r="CR6" s="21">
        <f t="shared" si="10"/>
        <v>40.93</v>
      </c>
      <c r="CS6" s="21">
        <f t="shared" si="10"/>
        <v>43.38</v>
      </c>
      <c r="CT6" s="21">
        <f t="shared" si="10"/>
        <v>42.33</v>
      </c>
      <c r="CU6" s="21">
        <f t="shared" si="10"/>
        <v>54.83</v>
      </c>
      <c r="CV6" s="21">
        <f t="shared" si="10"/>
        <v>66.53</v>
      </c>
      <c r="CW6" s="20" t="str">
        <f>IF(CW7="","",IF(CW7="-","【-】","【"&amp;SUBSTITUTE(TEXT(CW7,"#,##0.00"),"-","△")&amp;"】"))</f>
        <v>【61.14】</v>
      </c>
      <c r="CX6" s="21">
        <f>IF(CX7="",NA(),CX7)</f>
        <v>86.03</v>
      </c>
      <c r="CY6" s="21">
        <f t="shared" ref="CY6:DG6" si="11">IF(CY7="",NA(),CY7)</f>
        <v>93.97</v>
      </c>
      <c r="CZ6" s="21">
        <f t="shared" si="11"/>
        <v>92.71</v>
      </c>
      <c r="DA6" s="21">
        <f t="shared" si="11"/>
        <v>93.76</v>
      </c>
      <c r="DB6" s="21">
        <f t="shared" si="11"/>
        <v>94.63</v>
      </c>
      <c r="DC6" s="21">
        <f t="shared" si="11"/>
        <v>62.73</v>
      </c>
      <c r="DD6" s="21">
        <f t="shared" si="11"/>
        <v>62.02</v>
      </c>
      <c r="DE6" s="21">
        <f t="shared" si="11"/>
        <v>62.5</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0">
        <f t="shared" si="14"/>
        <v>0</v>
      </c>
      <c r="EM6" s="21">
        <f t="shared" si="14"/>
        <v>0.25</v>
      </c>
      <c r="EN6" s="21">
        <f t="shared" si="14"/>
        <v>0.05</v>
      </c>
      <c r="EO6" s="20" t="str">
        <f>IF(EO7="","",IF(EO7="-","【-】","【"&amp;SUBSTITUTE(TEXT(EO7,"#,##0.00"),"-","△")&amp;"】"))</f>
        <v>【0.03】</v>
      </c>
    </row>
    <row r="7" spans="1:145" s="22" customFormat="1" x14ac:dyDescent="0.15">
      <c r="A7" s="14"/>
      <c r="B7" s="23">
        <v>2021</v>
      </c>
      <c r="C7" s="23">
        <v>434337</v>
      </c>
      <c r="D7" s="23">
        <v>47</v>
      </c>
      <c r="E7" s="23">
        <v>17</v>
      </c>
      <c r="F7" s="23">
        <v>5</v>
      </c>
      <c r="G7" s="23">
        <v>0</v>
      </c>
      <c r="H7" s="23" t="s">
        <v>99</v>
      </c>
      <c r="I7" s="23" t="s">
        <v>100</v>
      </c>
      <c r="J7" s="23" t="s">
        <v>101</v>
      </c>
      <c r="K7" s="23" t="s">
        <v>102</v>
      </c>
      <c r="L7" s="23" t="s">
        <v>103</v>
      </c>
      <c r="M7" s="23" t="s">
        <v>104</v>
      </c>
      <c r="N7" s="24" t="s">
        <v>105</v>
      </c>
      <c r="O7" s="24" t="s">
        <v>106</v>
      </c>
      <c r="P7" s="24">
        <v>7.47</v>
      </c>
      <c r="Q7" s="24">
        <v>100</v>
      </c>
      <c r="R7" s="24">
        <v>3750</v>
      </c>
      <c r="S7" s="24">
        <v>10285</v>
      </c>
      <c r="T7" s="24">
        <v>137.32</v>
      </c>
      <c r="U7" s="24">
        <v>74.900000000000006</v>
      </c>
      <c r="V7" s="24">
        <v>764</v>
      </c>
      <c r="W7" s="24">
        <v>9.8000000000000007</v>
      </c>
      <c r="X7" s="24">
        <v>77.959999999999994</v>
      </c>
      <c r="Y7" s="24">
        <v>99.22</v>
      </c>
      <c r="Z7" s="24">
        <v>102.65</v>
      </c>
      <c r="AA7" s="24">
        <v>106.61</v>
      </c>
      <c r="AB7" s="24">
        <v>81.95</v>
      </c>
      <c r="AC7" s="24">
        <v>93.2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453.48</v>
      </c>
      <c r="BG7" s="24">
        <v>400.96</v>
      </c>
      <c r="BH7" s="24">
        <v>406.04</v>
      </c>
      <c r="BI7" s="24">
        <v>662.56</v>
      </c>
      <c r="BJ7" s="24">
        <v>822.63</v>
      </c>
      <c r="BK7" s="24">
        <v>982.29</v>
      </c>
      <c r="BL7" s="24">
        <v>713.28</v>
      </c>
      <c r="BM7" s="24">
        <v>673.08</v>
      </c>
      <c r="BN7" s="24">
        <v>867.83</v>
      </c>
      <c r="BO7" s="24">
        <v>791.76</v>
      </c>
      <c r="BP7" s="24">
        <v>786.37</v>
      </c>
      <c r="BQ7" s="24">
        <v>52.21</v>
      </c>
      <c r="BR7" s="24">
        <v>44.83</v>
      </c>
      <c r="BS7" s="24">
        <v>43.66</v>
      </c>
      <c r="BT7" s="24">
        <v>47.69</v>
      </c>
      <c r="BU7" s="24">
        <v>47.64</v>
      </c>
      <c r="BV7" s="24">
        <v>41.25</v>
      </c>
      <c r="BW7" s="24">
        <v>40.75</v>
      </c>
      <c r="BX7" s="24">
        <v>42.44</v>
      </c>
      <c r="BY7" s="24">
        <v>57.08</v>
      </c>
      <c r="BZ7" s="24">
        <v>56.26</v>
      </c>
      <c r="CA7" s="24">
        <v>60.65</v>
      </c>
      <c r="CB7" s="24">
        <v>304.2</v>
      </c>
      <c r="CC7" s="24">
        <v>387.89</v>
      </c>
      <c r="CD7" s="24">
        <v>402.61</v>
      </c>
      <c r="CE7" s="24">
        <v>353.37</v>
      </c>
      <c r="CF7" s="24">
        <v>353.43</v>
      </c>
      <c r="CG7" s="24">
        <v>334.48</v>
      </c>
      <c r="CH7" s="24">
        <v>311.70999999999998</v>
      </c>
      <c r="CI7" s="24">
        <v>284.54000000000002</v>
      </c>
      <c r="CJ7" s="24">
        <v>274.99</v>
      </c>
      <c r="CK7" s="24">
        <v>282.08999999999997</v>
      </c>
      <c r="CL7" s="24">
        <v>256.97000000000003</v>
      </c>
      <c r="CM7" s="24">
        <v>43.04</v>
      </c>
      <c r="CN7" s="24">
        <v>41.37</v>
      </c>
      <c r="CO7" s="24">
        <v>41.37</v>
      </c>
      <c r="CP7" s="24">
        <v>44.07</v>
      </c>
      <c r="CQ7" s="24">
        <v>44.49</v>
      </c>
      <c r="CR7" s="24">
        <v>40.93</v>
      </c>
      <c r="CS7" s="24">
        <v>43.38</v>
      </c>
      <c r="CT7" s="24">
        <v>42.33</v>
      </c>
      <c r="CU7" s="24">
        <v>54.83</v>
      </c>
      <c r="CV7" s="24">
        <v>66.53</v>
      </c>
      <c r="CW7" s="24">
        <v>61.14</v>
      </c>
      <c r="CX7" s="24">
        <v>86.03</v>
      </c>
      <c r="CY7" s="24">
        <v>93.97</v>
      </c>
      <c r="CZ7" s="24">
        <v>92.71</v>
      </c>
      <c r="DA7" s="24">
        <v>93.76</v>
      </c>
      <c r="DB7" s="24">
        <v>94.63</v>
      </c>
      <c r="DC7" s="24">
        <v>62.73</v>
      </c>
      <c r="DD7" s="24">
        <v>62.02</v>
      </c>
      <c r="DE7" s="24">
        <v>62.5</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2023-01-20T04:11:53Z</cp:lastPrinted>
  <dcterms:created xsi:type="dcterms:W3CDTF">2022-12-01T02:01:12Z</dcterms:created>
  <dcterms:modified xsi:type="dcterms:W3CDTF">2023-02-01T02:16:19Z</dcterms:modified>
  <cp:category/>
</cp:coreProperties>
</file>