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00.230\07_建設課\上下水道係\下水道\1下水道\5.決算統計\R03年度分\経営比較分析表\提出\"/>
    </mc:Choice>
  </mc:AlternateContent>
  <xr:revisionPtr revIDLastSave="0" documentId="13_ncr:1_{43ED2181-5ED6-4078-9FA4-4A706690A576}" xr6:coauthVersionLast="45" xr6:coauthVersionMax="45" xr10:uidLastSave="{00000000-0000-0000-0000-000000000000}"/>
  <workbookProtection workbookAlgorithmName="SHA-512" workbookHashValue="TfITbc7PsW1udb4V59/FUh4vVxfTij/6U+GhzH3ceSw/BTt2xxqnO3BN44v7e6r+6n9yzHkg9ZVibqsSCuEgDA==" workbookSaltValue="HshvTEnnfHfvaIOMr+n3rA=="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AL10" i="4"/>
  <c r="AD10" i="4"/>
  <c r="P10" i="4"/>
  <c r="I10" i="4"/>
  <c r="B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<sst xmlns="http://schemas.openxmlformats.org/spreadsheetml/2006/main" count="236" uniqueCount="119">
  <si>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</si>
  <si>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</si>
  <si>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</si>
  <si>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</si>
  <si>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</si>
  <si>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</si>
  <si>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</si>
  <si>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</si>
  <si>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</si>
  <si>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</si>
  <si>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</si>
  <si>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</si>
  <si>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</si>
  <si>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</si>
  <si>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</si>
  <si>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</si>
  <si>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</si>
  <si>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</si>
  <si>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</si>
  <si>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</si>
  <si>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</si>
  <si>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</si>
  <si>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</si>
  <si>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</si>
  <si>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</si>
  <si>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</si>
  <si>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</si>
  <si>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</si>
  <si>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</si>
  <si>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</si>
  <si>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</si>
  <si>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</si>
  <si>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</si>
  <si>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</si>
  <si>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</si>
  <si>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</si>
  <si>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</si>
  <si>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</si>
  <si>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</si>
  <si>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</si>
  <si>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</si>
  <si>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</si>
  <si>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</si>
  <si>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</si>
  <si>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</si>
  <si>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</si>
  <si>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</si>
  <si>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</si>
  <si>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</si>
  <si>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</si>
  <si>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</si>
  <si>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</si>
  <si>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</si>
  <si>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</si>
  <si>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</si>
  <si>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</si>
  <si>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</si>
  <si>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</si>
  <si>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</si>
  <si>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</si>
  <si>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</si>
  <si>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</si>
  <si>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</si>
  <si>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</si>
  <si>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</si>
  <si>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</si>
  <si>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</si>
  <si>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</si>
  <si>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</si>
  <si>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</si>
  <si>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</si>
  <si>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</si>
  <si>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</si>
  <si>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</si>
  <si>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</si>
  <si>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</si>
  <si>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</si>
  <si>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</si>
  <si>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</si>
  <si>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</si>
  <si>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</si>
  <si>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</si>
  <si>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</si>
  <si>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</si>
  <si>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</si>
  <si>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</si>
  <si>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</si>
  <si>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</si>
  <si>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</si>
  <si>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</si>
  <si>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</si>
  <si>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</si>
  <si>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</si>
  <si>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</si>
  <si>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</si>
  <si>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</si>
  <si>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</si>
  <si>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</si>
  <si>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</si>
  <si>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</si>
  <si>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</si>
  <si>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</si>
  <si>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</si>
  <si>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</si>
  <si>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</si>
  <si>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</si>
  <si>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</si>
  <si>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</si>
  <si>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</si>
  <si>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</si>
  <si>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</si>
  <si>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</si>
  <si>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</si>
  <si>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</si>
  <si>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</si>
  <si>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</si>
  <si>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①有形固定資産減価償却費は該当数値なし。
②管渠老朽化率は、該当数値なし。
③管渠改善率は、現在のところ老朽化による影響はないと考えているため、更新を行っていないが、今後更新を行う際に、単年度に費用が集中しないように計画的な更新を検討するとともに財源確保等の問題を解決する必要がある。</t>
    <rPh sb="1" eb="3">
      <t>ユウケイ</t>
    </rPh>
    <rPh sb="3" eb="5">
      <t>コテイ</t>
    </rPh>
    <rPh sb="5" eb="7">
      <t>シサン</t>
    </rPh>
    <rPh sb="7" eb="9">
      <t>ゲンカ</t>
    </rPh>
    <rPh sb="9" eb="11">
      <t>ショウキャク</t>
    </rPh>
    <rPh sb="11" eb="12">
      <t>ヒ</t>
    </rPh>
    <rPh sb="13" eb="15">
      <t>ガイトウ</t>
    </rPh>
    <rPh sb="15" eb="17">
      <t>スウチ</t>
    </rPh>
    <rPh sb="22" eb="24">
      <t>カンキョ</t>
    </rPh>
    <rPh sb="24" eb="27">
      <t>ロウキュウカ</t>
    </rPh>
    <rPh sb="27" eb="28">
      <t>リツ</t>
    </rPh>
    <rPh sb="30" eb="32">
      <t>ガイトウ</t>
    </rPh>
    <rPh sb="32" eb="34">
      <t>スウチ</t>
    </rPh>
    <rPh sb="39" eb="41">
      <t>カンキョ</t>
    </rPh>
    <rPh sb="41" eb="43">
      <t>カイゼン</t>
    </rPh>
    <rPh sb="43" eb="44">
      <t>リツ</t>
    </rPh>
    <rPh sb="46" eb="48">
      <t>ゲンザイ</t>
    </rPh>
    <rPh sb="52" eb="55">
      <t>ロウキュウカ</t>
    </rPh>
    <rPh sb="58" eb="60">
      <t>エイキョウ</t>
    </rPh>
    <rPh sb="64" eb="65">
      <t>カンガ</t>
    </rPh>
    <rPh sb="72" eb="74">
      <t>コウシン</t>
    </rPh>
    <rPh sb="75" eb="76">
      <t>オコナ</t>
    </rPh>
    <rPh sb="83" eb="85">
      <t>コンゴ</t>
    </rPh>
    <rPh sb="85" eb="87">
      <t>コウシン</t>
    </rPh>
    <rPh sb="88" eb="89">
      <t>オコナ</t>
    </rPh>
    <rPh sb="90" eb="91">
      <t>サイ</t>
    </rPh>
    <rPh sb="93" eb="96">
      <t>タンネンド</t>
    </rPh>
    <rPh sb="97" eb="99">
      <t>ヒヨウ</t>
    </rPh>
    <rPh sb="100" eb="102">
      <t>シュウチュウ</t>
    </rPh>
    <rPh sb="108" eb="110">
      <t>ケイカク</t>
    </rPh>
    <rPh sb="110" eb="111">
      <t>テキ</t>
    </rPh>
    <rPh sb="112" eb="114">
      <t>コウシン</t>
    </rPh>
    <rPh sb="115" eb="117">
      <t>ケントウ</t>
    </rPh>
    <rPh sb="123" eb="125">
      <t>ザイゲン</t>
    </rPh>
    <rPh sb="125" eb="127">
      <t>カクホ</t>
    </rPh>
    <rPh sb="127" eb="128">
      <t>トウ</t>
    </rPh>
    <rPh sb="129" eb="131">
      <t>モンダイ</t>
    </rPh>
    <rPh sb="132" eb="134">
      <t>カイケツ</t>
    </rPh>
    <rPh sb="136" eb="138">
      <t>ヒツヨウ</t>
    </rPh>
    <phoneticPr fontId="4"/>
  </si>
  <si>
    <t>小国町において、人口減少及び高齢化は深刻な問題であり、今後人口減少等による減収の一方で、施設の経年劣化による修繕や更新等による経費・投資の増加が懸念される。現在でも、赤字経営が続いており、使用料収入以外の収入によって、事業を行っているため、今後の運営方針の検討や経営改善に向けた取組が重要である。
また、令和６年度から地方公営企業法の適用を予定しており、より詳細に経営状況の把握や分析を行い、抜本的な経営改善を行いたい。</t>
    <rPh sb="0" eb="3">
      <t>オグニマチ</t>
    </rPh>
    <rPh sb="8" eb="10">
      <t>ジンコウ</t>
    </rPh>
    <rPh sb="10" eb="12">
      <t>ゲンショウ</t>
    </rPh>
    <rPh sb="12" eb="13">
      <t>オヨ</t>
    </rPh>
    <rPh sb="14" eb="17">
      <t>コウレイカ</t>
    </rPh>
    <rPh sb="18" eb="20">
      <t>シンコク</t>
    </rPh>
    <rPh sb="21" eb="23">
      <t>モンダイ</t>
    </rPh>
    <rPh sb="33" eb="34">
      <t>トウ</t>
    </rPh>
    <rPh sb="152" eb="154">
      <t>レイワ</t>
    </rPh>
    <rPh sb="155" eb="156">
      <t>ネン</t>
    </rPh>
    <rPh sb="156" eb="157">
      <t>ド</t>
    </rPh>
    <rPh sb="159" eb="161">
      <t>チホウ</t>
    </rPh>
    <rPh sb="161" eb="163">
      <t>コウエイ</t>
    </rPh>
    <rPh sb="163" eb="165">
      <t>キギョウ</t>
    </rPh>
    <rPh sb="165" eb="166">
      <t>ホウ</t>
    </rPh>
    <rPh sb="167" eb="169">
      <t>テキヨウ</t>
    </rPh>
    <rPh sb="170" eb="172">
      <t>ヨテイ</t>
    </rPh>
    <rPh sb="182" eb="184">
      <t>ケイエイ</t>
    </rPh>
    <rPh sb="184" eb="186">
      <t>ジョウキョウ</t>
    </rPh>
    <rPh sb="187" eb="189">
      <t>ハアク</t>
    </rPh>
    <rPh sb="190" eb="192">
      <t>ブンセキ</t>
    </rPh>
    <rPh sb="193" eb="194">
      <t>オコナ</t>
    </rPh>
    <rPh sb="196" eb="199">
      <t>バッポンテキ</t>
    </rPh>
    <rPh sb="200" eb="202">
      <t>ケイエイ</t>
    </rPh>
    <rPh sb="202" eb="204">
      <t>カイゼン</t>
    </rPh>
    <rPh sb="205" eb="206">
      <t>オコナ</t>
    </rPh>
    <phoneticPr fontId="4"/>
  </si>
  <si>
    <t>①収益的収支比率については、約77％となっており、赤字経営となっている。今後施設の更新が必要であり、投資に係る財源の確保等の問題があるため、経営の改善に努めていかなければならない。
②累積欠損金比率は、該当数値なし。
③流動比率は、該当数値なし。
④企業債残高対事業規模比率は、地方債現在高に対し一般会計負担見込み額を計上したことにより、R01年度より大幅に比率が低くなっている。
⑤経費回収率は、50％を下回っており、使用料収入以外の収入に依存していることがうかがえる。今後経営改善に努めていく必要がある。
⑥汚水処理原価は、昨年と比べると低下したが、機器の能力低下等の影響による維持管理費の増加や人口減少に伴う有収水量の減少が考えられるため、今後適切な更新を行い、コスト削減に努めたい。
⑦施設利用率は、類似団体より高くなっているが、処理機能を超過していている状況ではないため、特に問題はないと考えている。
⑧水洗化率は、向上傾向であり、100％に向け継続的に接続勧奨を行う必要がある。</t>
    <rPh sb="1" eb="4">
      <t>シュウエキテキ</t>
    </rPh>
    <rPh sb="4" eb="6">
      <t>シュウシ</t>
    </rPh>
    <rPh sb="6" eb="8">
      <t>ヒリツ</t>
    </rPh>
    <rPh sb="14" eb="15">
      <t>ヤク</t>
    </rPh>
    <rPh sb="25" eb="27">
      <t>アカジ</t>
    </rPh>
    <rPh sb="27" eb="29">
      <t>ケイエイ</t>
    </rPh>
    <rPh sb="36" eb="38">
      <t>コンゴ</t>
    </rPh>
    <rPh sb="38" eb="40">
      <t>シセツ</t>
    </rPh>
    <rPh sb="41" eb="43">
      <t>コウシン</t>
    </rPh>
    <rPh sb="44" eb="46">
      <t>ヒツヨウ</t>
    </rPh>
    <rPh sb="50" eb="52">
      <t>トウシ</t>
    </rPh>
    <rPh sb="53" eb="54">
      <t>カカ</t>
    </rPh>
    <rPh sb="55" eb="57">
      <t>ザイゲン</t>
    </rPh>
    <rPh sb="58" eb="60">
      <t>カクホ</t>
    </rPh>
    <rPh sb="60" eb="61">
      <t>トウ</t>
    </rPh>
    <rPh sb="62" eb="64">
      <t>モンダイ</t>
    </rPh>
    <rPh sb="70" eb="72">
      <t>ケイエイ</t>
    </rPh>
    <rPh sb="73" eb="75">
      <t>カイゼン</t>
    </rPh>
    <rPh sb="76" eb="77">
      <t>ツト</t>
    </rPh>
    <rPh sb="92" eb="94">
      <t>ルイセキ</t>
    </rPh>
    <rPh sb="94" eb="96">
      <t>ケッソン</t>
    </rPh>
    <rPh sb="96" eb="97">
      <t>キン</t>
    </rPh>
    <rPh sb="97" eb="99">
      <t>ヒリツ</t>
    </rPh>
    <rPh sb="101" eb="105">
      <t>ガイトウスウチ</t>
    </rPh>
    <rPh sb="110" eb="112">
      <t>リュウドウ</t>
    </rPh>
    <rPh sb="112" eb="114">
      <t>ヒリツ</t>
    </rPh>
    <rPh sb="116" eb="120">
      <t>ガイトウスウチ</t>
    </rPh>
    <rPh sb="125" eb="128">
      <t>キギョウサイ</t>
    </rPh>
    <rPh sb="128" eb="130">
      <t>ザンダカ</t>
    </rPh>
    <rPh sb="130" eb="131">
      <t>タイ</t>
    </rPh>
    <rPh sb="131" eb="133">
      <t>ジギョウ</t>
    </rPh>
    <rPh sb="133" eb="135">
      <t>キボ</t>
    </rPh>
    <rPh sb="135" eb="137">
      <t>ヒリツ</t>
    </rPh>
    <rPh sb="139" eb="142">
      <t>チホウサイ</t>
    </rPh>
    <rPh sb="142" eb="144">
      <t>ゲンザイ</t>
    </rPh>
    <rPh sb="144" eb="145">
      <t>ダカ</t>
    </rPh>
    <rPh sb="146" eb="147">
      <t>タイ</t>
    </rPh>
    <rPh sb="148" eb="150">
      <t>イッパン</t>
    </rPh>
    <rPh sb="150" eb="152">
      <t>カイケイ</t>
    </rPh>
    <rPh sb="152" eb="154">
      <t>フタン</t>
    </rPh>
    <rPh sb="154" eb="156">
      <t>ミコ</t>
    </rPh>
    <rPh sb="157" eb="158">
      <t>ガク</t>
    </rPh>
    <rPh sb="159" eb="161">
      <t>ケイジョウ</t>
    </rPh>
    <rPh sb="172" eb="174">
      <t>ネンド</t>
    </rPh>
    <rPh sb="176" eb="178">
      <t>オオハバ</t>
    </rPh>
    <rPh sb="179" eb="181">
      <t>ヒリツ</t>
    </rPh>
    <rPh sb="182" eb="183">
      <t>ヒク</t>
    </rPh>
    <rPh sb="192" eb="194">
      <t>ケイヒ</t>
    </rPh>
    <rPh sb="194" eb="196">
      <t>カイシュウ</t>
    </rPh>
    <rPh sb="196" eb="197">
      <t>リツ</t>
    </rPh>
    <rPh sb="203" eb="205">
      <t>シタマワ</t>
    </rPh>
    <rPh sb="210" eb="212">
      <t>シヨウ</t>
    </rPh>
    <rPh sb="212" eb="213">
      <t>リョウ</t>
    </rPh>
    <rPh sb="213" eb="215">
      <t>シュウニュウ</t>
    </rPh>
    <rPh sb="215" eb="217">
      <t>イガイ</t>
    </rPh>
    <rPh sb="218" eb="220">
      <t>シュウニュウ</t>
    </rPh>
    <rPh sb="221" eb="223">
      <t>イゾン</t>
    </rPh>
    <rPh sb="236" eb="238">
      <t>コンゴ</t>
    </rPh>
    <rPh sb="238" eb="240">
      <t>ケイエイ</t>
    </rPh>
    <rPh sb="240" eb="242">
      <t>カイゼン</t>
    </rPh>
    <rPh sb="243" eb="244">
      <t>ツト</t>
    </rPh>
    <rPh sb="248" eb="250">
      <t>ヒツヨウ</t>
    </rPh>
    <rPh sb="256" eb="258">
      <t>オスイ</t>
    </rPh>
    <rPh sb="258" eb="260">
      <t>ショリ</t>
    </rPh>
    <rPh sb="260" eb="262">
      <t>ゲンカ</t>
    </rPh>
    <rPh sb="264" eb="266">
      <t>サクネン</t>
    </rPh>
    <rPh sb="267" eb="268">
      <t>クラ</t>
    </rPh>
    <rPh sb="271" eb="273">
      <t>テイカ</t>
    </rPh>
    <rPh sb="277" eb="279">
      <t>キキ</t>
    </rPh>
    <rPh sb="280" eb="282">
      <t>ノウリョク</t>
    </rPh>
    <rPh sb="282" eb="284">
      <t>テイカ</t>
    </rPh>
    <rPh sb="284" eb="285">
      <t>トウ</t>
    </rPh>
    <rPh sb="286" eb="288">
      <t>エイキョウ</t>
    </rPh>
    <rPh sb="291" eb="293">
      <t>イジ</t>
    </rPh>
    <rPh sb="293" eb="296">
      <t>カンリヒ</t>
    </rPh>
    <rPh sb="297" eb="299">
      <t>ゾウカ</t>
    </rPh>
    <rPh sb="300" eb="302">
      <t>ジンコウ</t>
    </rPh>
    <rPh sb="302" eb="304">
      <t>ゲンショウ</t>
    </rPh>
    <rPh sb="305" eb="306">
      <t>トモナ</t>
    </rPh>
    <rPh sb="307" eb="311">
      <t>ユウシュウスイリョウ</t>
    </rPh>
    <rPh sb="312" eb="313">
      <t>ゲン</t>
    </rPh>
    <rPh sb="313" eb="314">
      <t>ショウ</t>
    </rPh>
    <rPh sb="315" eb="316">
      <t>カンガ</t>
    </rPh>
    <rPh sb="323" eb="325">
      <t>コンゴ</t>
    </rPh>
    <rPh sb="325" eb="327">
      <t>テキセツ</t>
    </rPh>
    <rPh sb="328" eb="330">
      <t>コウシン</t>
    </rPh>
    <rPh sb="331" eb="332">
      <t>オコナ</t>
    </rPh>
    <rPh sb="337" eb="339">
      <t>サクゲン</t>
    </rPh>
    <rPh sb="340" eb="341">
      <t>ツト</t>
    </rPh>
    <rPh sb="347" eb="349">
      <t>シセツ</t>
    </rPh>
    <rPh sb="349" eb="351">
      <t>リヨウ</t>
    </rPh>
    <rPh sb="351" eb="352">
      <t>リツ</t>
    </rPh>
    <rPh sb="354" eb="358">
      <t>ルイジダンタイ</t>
    </rPh>
    <rPh sb="360" eb="361">
      <t>タカ</t>
    </rPh>
    <rPh sb="369" eb="371">
      <t>ショリ</t>
    </rPh>
    <rPh sb="371" eb="373">
      <t>キノウ</t>
    </rPh>
    <rPh sb="374" eb="376">
      <t>チョウカ</t>
    </rPh>
    <rPh sb="382" eb="384">
      <t>ジョウキョウ</t>
    </rPh>
    <rPh sb="391" eb="392">
      <t>トク</t>
    </rPh>
    <rPh sb="393" eb="395">
      <t>モンダイ</t>
    </rPh>
    <rPh sb="399" eb="400">
      <t>カンガ</t>
    </rPh>
    <rPh sb="407" eb="410">
      <t>スイセンカ</t>
    </rPh>
    <rPh sb="410" eb="411">
      <t>リツ</t>
    </rPh>
    <rPh sb="413" eb="415">
      <t>コウジョウ</t>
    </rPh>
    <rPh sb="415" eb="417">
      <t>ケイコウ</t>
    </rPh>
    <rPh sb="426" eb="427">
      <t>ム</t>
    </rPh>
    <rPh sb="428" eb="431">
      <t>ケイゾクテキ</t>
    </rPh>
    <rPh sb="432" eb="434">
      <t>セツゾク</t>
    </rPh>
    <rPh sb="434" eb="436">
      <t>カンショウ</t>
    </rPh>
    <rPh sb="437" eb="438">
      <t>オコナ</t>
    </rPh>
    <rPh sb="439" eb="4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</si>
</sst>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D4-4B24-AD55-EB686449E8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40D4-4B24-AD55-EB686449E8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83.64</c:v>
                </c:pt>
                <c:pt idx="1">
                  <c:v>83.64</c:v>
                </c:pt>
                <c:pt idx="2">
                  <c:v>78</c:v>
                </c:pt>
                <c:pt idx="3">
                  <c:v>81.64</c:v>
                </c:pt>
                <c:pt idx="4">
                  <c:v>83.45</c:v>
                </c:pt>
              </c:numCache>
            </c:numRef>
          </c:val>
          <c:extLst>
            <c:ext xmlns:c16="http://schemas.microsoft.com/office/drawing/2014/chart" uri="{C3380CC4-5D6E-409C-BE32-E72D297353CC}">
              <c16:uniqueId val="{00000000-3F37-4115-B47D-AB2C29945F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3F37-4115-B47D-AB2C29945F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79.209999999999994</c:v>
                </c:pt>
                <c:pt idx="1">
                  <c:v>78.83</c:v>
                </c:pt>
                <c:pt idx="2">
                  <c:v>81.099999999999994</c:v>
                </c:pt>
                <c:pt idx="3">
                  <c:v>81.59</c:v>
                </c:pt>
                <c:pt idx="4">
                  <c:v>84.31</c:v>
                </c:pt>
              </c:numCache>
            </c:numRef>
          </c:val>
          <c:extLst>
            <c:ext xmlns:c16="http://schemas.microsoft.com/office/drawing/2014/chart" uri="{C3380CC4-5D6E-409C-BE32-E72D297353CC}">
              <c16:uniqueId val="{00000000-7405-4CF1-A576-5BFE9C7741F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7405-4CF1-A576-5BFE9C7741F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77.540000000000006</c:v>
                </c:pt>
                <c:pt idx="1">
                  <c:v>82.59</c:v>
                </c:pt>
                <c:pt idx="2">
                  <c:v>78.489999999999995</c:v>
                </c:pt>
                <c:pt idx="3">
                  <c:v>74.069999999999993</c:v>
                </c:pt>
                <c:pt idx="4">
                  <c:v>77.489999999999995</c:v>
                </c:pt>
              </c:numCache>
            </c:numRef>
          </c:val>
          <c:extLst>
            <c:ext xmlns:c16="http://schemas.microsoft.com/office/drawing/2014/chart" uri="{C3380CC4-5D6E-409C-BE32-E72D297353CC}">
              <c16:uniqueId val="{00000000-9F62-440E-8727-CCE088F4DF3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62-440E-8727-CCE088F4DF3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4C-424A-8658-9FF4ED88CB6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4C-424A-8658-9FF4ED88CB6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52-463F-8509-7E064EAAA5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52-463F-8509-7E064EAAA5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22-47B8-A1E4-787B2F5D08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22-47B8-A1E4-787B2F5D08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AF-4CED-B357-1521BF32934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AF-4CED-B357-1521BF32934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4301.5</c:v>
                </c:pt>
                <c:pt idx="1">
                  <c:v>3451.22</c:v>
                </c:pt>
                <c:pt idx="2">
                  <c:v>939.04</c:v>
                </c:pt>
                <c:pt idx="3">
                  <c:v>1146.77</c:v>
                </c:pt>
                <c:pt idx="4">
                  <c:v>869.74</c:v>
                </c:pt>
              </c:numCache>
            </c:numRef>
          </c:val>
          <c:extLst>
            <c:ext xmlns:c16="http://schemas.microsoft.com/office/drawing/2014/chart" uri="{C3380CC4-5D6E-409C-BE32-E72D297353CC}">
              <c16:uniqueId val="{00000000-F21F-48D4-A32A-7CED10BFB1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F21F-48D4-A32A-7CED10BFB1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46.73</c:v>
                </c:pt>
                <c:pt idx="1">
                  <c:v>36.380000000000003</c:v>
                </c:pt>
                <c:pt idx="2">
                  <c:v>30.29</c:v>
                </c:pt>
                <c:pt idx="3">
                  <c:v>41.23</c:v>
                </c:pt>
                <c:pt idx="4">
                  <c:v>46.29</c:v>
                </c:pt>
              </c:numCache>
            </c:numRef>
          </c:val>
          <c:extLst>
            <c:ext xmlns:c16="http://schemas.microsoft.com/office/drawing/2014/chart" uri="{C3380CC4-5D6E-409C-BE32-E72D297353CC}">
              <c16:uniqueId val="{00000000-E151-48A3-AB80-5B36D42227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E151-48A3-AB80-5B36D42227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245.13</c:v>
                </c:pt>
                <c:pt idx="1">
                  <c:v>341.63</c:v>
                </c:pt>
                <c:pt idx="2">
                  <c:v>471.16</c:v>
                </c:pt>
                <c:pt idx="3">
                  <c:v>335.26</c:v>
                </c:pt>
                <c:pt idx="4">
                  <c:v>291.25</c:v>
                </c:pt>
              </c:numCache>
            </c:numRef>
          </c:val>
          <c:extLst>
            <c:ext xmlns:c16="http://schemas.microsoft.com/office/drawing/2014/chart" uri="{C3380CC4-5D6E-409C-BE32-E72D297353CC}">
              <c16:uniqueId val="{00000000-8793-4D08-B01A-623A62789D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8793-4D08-B01A-623A62789D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AP12" sqref="AP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熊本県　小国町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6730</v>
      </c>
      <c r="AM8" s="55"/>
      <c r="AN8" s="55"/>
      <c r="AO8" s="55"/>
      <c r="AP8" s="55"/>
      <c r="AQ8" s="55"/>
      <c r="AR8" s="55"/>
      <c r="AS8" s="55"/>
      <c r="AT8" s="54">
        <f>データ!T6</f>
        <v>136.94</v>
      </c>
      <c r="AU8" s="54"/>
      <c r="AV8" s="54"/>
      <c r="AW8" s="54"/>
      <c r="AX8" s="54"/>
      <c r="AY8" s="54"/>
      <c r="AZ8" s="54"/>
      <c r="BA8" s="54"/>
      <c r="BB8" s="54">
        <f>データ!U6</f>
        <v>49.15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17.809999999999999</v>
      </c>
      <c r="Q10" s="54"/>
      <c r="R10" s="54"/>
      <c r="S10" s="54"/>
      <c r="T10" s="54"/>
      <c r="U10" s="54"/>
      <c r="V10" s="54"/>
      <c r="W10" s="54">
        <f>データ!Q6</f>
        <v>100</v>
      </c>
      <c r="X10" s="54"/>
      <c r="Y10" s="54"/>
      <c r="Z10" s="54"/>
      <c r="AA10" s="54"/>
      <c r="AB10" s="54"/>
      <c r="AC10" s="54"/>
      <c r="AD10" s="55">
        <f>データ!R6</f>
        <v>4840</v>
      </c>
      <c r="AE10" s="55"/>
      <c r="AF10" s="55"/>
      <c r="AG10" s="55"/>
      <c r="AH10" s="55"/>
      <c r="AI10" s="55"/>
      <c r="AJ10" s="55"/>
      <c r="AK10" s="2"/>
      <c r="AL10" s="55">
        <f>データ!V6</f>
        <v>1192</v>
      </c>
      <c r="AM10" s="55"/>
      <c r="AN10" s="55"/>
      <c r="AO10" s="55"/>
      <c r="AP10" s="55"/>
      <c r="AQ10" s="55"/>
      <c r="AR10" s="55"/>
      <c r="AS10" s="55"/>
      <c r="AT10" s="54">
        <f>データ!W6</f>
        <v>0.69</v>
      </c>
      <c r="AU10" s="54"/>
      <c r="AV10" s="54"/>
      <c r="AW10" s="54"/>
      <c r="AX10" s="54"/>
      <c r="AY10" s="54"/>
      <c r="AZ10" s="54"/>
      <c r="BA10" s="54"/>
      <c r="BB10" s="54">
        <f>データ!X6</f>
        <v>1727.54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x87FcgPrlvjyNtsP24zTuWcF5c10VNG6wEABf0abTEOLhn/+T5cO7cMNDYZOsYp+LImW1u6u/gm7kqTW3gUmlQ==" saltValue="Gj0akHTiMqylGOZBjhly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434248</v>
      </c>
      <c r="D6" s="19">
        <f t="shared" si="3"/>
        <v>47</v>
      </c>
      <c r="E6" s="19">
        <f t="shared" si="3"/>
        <v>17</v>
      </c>
      <c r="F6" s="19">
        <f t="shared" si="3"/>
        <v>5</v>
      </c>
      <c r="G6" s="19">
        <f t="shared" si="3"/>
        <v>0</v>
      </c>
      <c r="H6" s="19" t="str">
        <f t="shared" si="3"/>
        <v>熊本県　小国町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17.809999999999999</v>
      </c>
      <c r="Q6" s="20">
        <f t="shared" si="3"/>
        <v>100</v>
      </c>
      <c r="R6" s="20">
        <f t="shared" si="3"/>
        <v>4840</v>
      </c>
      <c r="S6" s="20">
        <f t="shared" si="3"/>
        <v>6730</v>
      </c>
      <c r="T6" s="20">
        <f t="shared" si="3"/>
        <v>136.94</v>
      </c>
      <c r="U6" s="20">
        <f t="shared" si="3"/>
        <v>49.15</v>
      </c>
      <c r="V6" s="20">
        <f t="shared" si="3"/>
        <v>1192</v>
      </c>
      <c r="W6" s="20">
        <f t="shared" si="3"/>
        <v>0.69</v>
      </c>
      <c r="X6" s="20">
        <f t="shared" si="3"/>
        <v>1727.54</v>
      </c>
      <c r="Y6" s="21">
        <f>IF(Y7="",NA(),Y7)</f>
        <v>77.540000000000006</v>
      </c>
      <c r="Z6" s="21">
        <f t="shared" ref="Z6:AH6" si="4">IF(Z7="",NA(),Z7)</f>
        <v>82.59</v>
      </c>
      <c r="AA6" s="21">
        <f t="shared" si="4"/>
        <v>78.489999999999995</v>
      </c>
      <c r="AB6" s="21">
        <f t="shared" si="4"/>
        <v>74.069999999999993</v>
      </c>
      <c r="AC6" s="21">
        <f t="shared" si="4"/>
        <v>77.489999999999995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4301.5</v>
      </c>
      <c r="BG6" s="21">
        <f t="shared" ref="BG6:BO6" si="7">IF(BG7="",NA(),BG7)</f>
        <v>3451.22</v>
      </c>
      <c r="BH6" s="21">
        <f t="shared" si="7"/>
        <v>939.04</v>
      </c>
      <c r="BI6" s="21">
        <f t="shared" si="7"/>
        <v>1146.77</v>
      </c>
      <c r="BJ6" s="21">
        <f t="shared" si="7"/>
        <v>869.74</v>
      </c>
      <c r="BK6" s="21">
        <f t="shared" si="7"/>
        <v>855.8</v>
      </c>
      <c r="BL6" s="21">
        <f t="shared" si="7"/>
        <v>789.46</v>
      </c>
      <c r="BM6" s="21">
        <f t="shared" si="7"/>
        <v>826.83</v>
      </c>
      <c r="BN6" s="21">
        <f t="shared" si="7"/>
        <v>867.83</v>
      </c>
      <c r="BO6" s="21">
        <f t="shared" si="7"/>
        <v>791.76</v>
      </c>
      <c r="BP6" s="20" t="str">
        <f>IF(BP7="","",IF(BP7="-","【-】","【"&amp;SUBSTITUTE(TEXT(BP7,"#,##0.00"),"-","△")&amp;"】"))</f>
        <v>【786.37】</v>
      </c>
      <c r="BQ6" s="21">
        <f>IF(BQ7="",NA(),BQ7)</f>
        <v>46.73</v>
      </c>
      <c r="BR6" s="21">
        <f t="shared" ref="BR6:BZ6" si="8">IF(BR7="",NA(),BR7)</f>
        <v>36.380000000000003</v>
      </c>
      <c r="BS6" s="21">
        <f t="shared" si="8"/>
        <v>30.29</v>
      </c>
      <c r="BT6" s="21">
        <f t="shared" si="8"/>
        <v>41.23</v>
      </c>
      <c r="BU6" s="21">
        <f t="shared" si="8"/>
        <v>46.29</v>
      </c>
      <c r="BV6" s="21">
        <f t="shared" si="8"/>
        <v>59.8</v>
      </c>
      <c r="BW6" s="21">
        <f t="shared" si="8"/>
        <v>57.77</v>
      </c>
      <c r="BX6" s="21">
        <f t="shared" si="8"/>
        <v>57.31</v>
      </c>
      <c r="BY6" s="21">
        <f t="shared" si="8"/>
        <v>57.08</v>
      </c>
      <c r="BZ6" s="21">
        <f t="shared" si="8"/>
        <v>56.26</v>
      </c>
      <c r="CA6" s="20" t="str">
        <f>IF(CA7="","",IF(CA7="-","【-】","【"&amp;SUBSTITUTE(TEXT(CA7,"#,##0.00"),"-","△")&amp;"】"))</f>
        <v>【60.65】</v>
      </c>
      <c r="CB6" s="21">
        <f>IF(CB7="",NA(),CB7)</f>
        <v>245.13</v>
      </c>
      <c r="CC6" s="21">
        <f t="shared" ref="CC6:CK6" si="9">IF(CC7="",NA(),CC7)</f>
        <v>341.63</v>
      </c>
      <c r="CD6" s="21">
        <f t="shared" si="9"/>
        <v>471.16</v>
      </c>
      <c r="CE6" s="21">
        <f t="shared" si="9"/>
        <v>335.26</v>
      </c>
      <c r="CF6" s="21">
        <f t="shared" si="9"/>
        <v>291.25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83.64</v>
      </c>
      <c r="CN6" s="21">
        <f t="shared" ref="CN6:CV6" si="10">IF(CN7="",NA(),CN7)</f>
        <v>83.64</v>
      </c>
      <c r="CO6" s="21">
        <f t="shared" si="10"/>
        <v>78</v>
      </c>
      <c r="CP6" s="21">
        <f t="shared" si="10"/>
        <v>81.64</v>
      </c>
      <c r="CQ6" s="21">
        <f t="shared" si="10"/>
        <v>83.45</v>
      </c>
      <c r="CR6" s="21">
        <f t="shared" si="10"/>
        <v>51.75</v>
      </c>
      <c r="CS6" s="21">
        <f t="shared" si="10"/>
        <v>50.68</v>
      </c>
      <c r="CT6" s="21">
        <f t="shared" si="10"/>
        <v>50.14</v>
      </c>
      <c r="CU6" s="21">
        <f t="shared" si="10"/>
        <v>54.83</v>
      </c>
      <c r="CV6" s="21">
        <f t="shared" si="10"/>
        <v>66.53</v>
      </c>
      <c r="CW6" s="20" t="str">
        <f>IF(CW7="","",IF(CW7="-","【-】","【"&amp;SUBSTITUTE(TEXT(CW7,"#,##0.00"),"-","△")&amp;"】"))</f>
        <v>【61.14】</v>
      </c>
      <c r="CX6" s="21">
        <f>IF(CX7="",NA(),CX7)</f>
        <v>79.209999999999994</v>
      </c>
      <c r="CY6" s="21">
        <f t="shared" ref="CY6:DG6" si="11">IF(CY7="",NA(),CY7)</f>
        <v>78.83</v>
      </c>
      <c r="CZ6" s="21">
        <f t="shared" si="11"/>
        <v>81.099999999999994</v>
      </c>
      <c r="DA6" s="21">
        <f t="shared" si="11"/>
        <v>81.59</v>
      </c>
      <c r="DB6" s="21">
        <f t="shared" si="11"/>
        <v>84.31</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434248</v>
      </c>
      <c r="D7" s="23">
        <v>47</v>
      </c>
      <c r="E7" s="23">
        <v>17</v>
      </c>
      <c r="F7" s="23">
        <v>5</v>
      </c>
      <c r="G7" s="23">
        <v>0</v>
      </c>
      <c r="H7" s="23" t="s">
        <v>98</v>
      </c>
      <c r="I7" s="23" t="s">
        <v>99</v>
      </c>
      <c r="J7" s="23" t="s">
        <v>100</v>
      </c>
      <c r="K7" s="23" t="s">
        <v>101</v>
      </c>
      <c r="L7" s="23" t="s">
        <v>102</v>
      </c>
      <c r="M7" s="23" t="s">
        <v>103</v>
      </c>
      <c r="N7" s="24" t="s">
        <v>104</v>
      </c>
      <c r="O7" s="24" t="s">
        <v>105</v>
      </c>
      <c r="P7" s="24">
        <v>17.809999999999999</v>
      </c>
      <c r="Q7" s="24">
        <v>100</v>
      </c>
      <c r="R7" s="24">
        <v>4840</v>
      </c>
      <c r="S7" s="24">
        <v>6730</v>
      </c>
      <c r="T7" s="24">
        <v>136.94</v>
      </c>
      <c r="U7" s="24">
        <v>49.15</v>
      </c>
      <c r="V7" s="24">
        <v>1192</v>
      </c>
      <c r="W7" s="24">
        <v>0.69</v>
      </c>
      <c r="X7" s="24">
        <v>1727.54</v>
      </c>
      <c r="Y7" s="24">
        <v>77.540000000000006</v>
      </c>
      <c r="Z7" s="24">
        <v>82.59</v>
      </c>
      <c r="AA7" s="24">
        <v>78.489999999999995</v>
      </c>
      <c r="AB7" s="24">
        <v>74.069999999999993</v>
      </c>
      <c r="AC7" s="24">
        <v>77.489999999999995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4301.5</v>
      </c>
      <c r="BG7" s="24">
        <v>3451.22</v>
      </c>
      <c r="BH7" s="24">
        <v>939.04</v>
      </c>
      <c r="BI7" s="24">
        <v>1146.77</v>
      </c>
      <c r="BJ7" s="24">
        <v>869.74</v>
      </c>
      <c r="BK7" s="24">
        <v>855.8</v>
      </c>
      <c r="BL7" s="24">
        <v>789.46</v>
      </c>
      <c r="BM7" s="24">
        <v>826.83</v>
      </c>
      <c r="BN7" s="24">
        <v>867.83</v>
      </c>
      <c r="BO7" s="24">
        <v>791.76</v>
      </c>
      <c r="BP7" s="24">
        <v>786.37</v>
      </c>
      <c r="BQ7" s="24">
        <v>46.73</v>
      </c>
      <c r="BR7" s="24">
        <v>36.380000000000003</v>
      </c>
      <c r="BS7" s="24">
        <v>30.29</v>
      </c>
      <c r="BT7" s="24">
        <v>41.23</v>
      </c>
      <c r="BU7" s="24">
        <v>46.29</v>
      </c>
      <c r="BV7" s="24">
        <v>59.8</v>
      </c>
      <c r="BW7" s="24">
        <v>57.77</v>
      </c>
      <c r="BX7" s="24">
        <v>57.31</v>
      </c>
      <c r="BY7" s="24">
        <v>57.08</v>
      </c>
      <c r="BZ7" s="24">
        <v>56.26</v>
      </c>
      <c r="CA7" s="24">
        <v>60.65</v>
      </c>
      <c r="CB7" s="24">
        <v>245.13</v>
      </c>
      <c r="CC7" s="24">
        <v>341.63</v>
      </c>
      <c r="CD7" s="24">
        <v>471.16</v>
      </c>
      <c r="CE7" s="24">
        <v>335.26</v>
      </c>
      <c r="CF7" s="24">
        <v>291.25</v>
      </c>
      <c r="CG7" s="24">
        <v>263.76</v>
      </c>
      <c r="CH7" s="24">
        <v>274.35000000000002</v>
      </c>
      <c r="CI7" s="24">
        <v>273.52</v>
      </c>
      <c r="CJ7" s="24">
        <v>274.99</v>
      </c>
      <c r="CK7" s="24">
        <v>282.08999999999997</v>
      </c>
      <c r="CL7" s="24">
        <v>256.97000000000003</v>
      </c>
      <c r="CM7" s="24">
        <v>83.64</v>
      </c>
      <c r="CN7" s="24">
        <v>83.64</v>
      </c>
      <c r="CO7" s="24">
        <v>78</v>
      </c>
      <c r="CP7" s="24">
        <v>81.64</v>
      </c>
      <c r="CQ7" s="24">
        <v>83.45</v>
      </c>
      <c r="CR7" s="24">
        <v>51.75</v>
      </c>
      <c r="CS7" s="24">
        <v>50.68</v>
      </c>
      <c r="CT7" s="24">
        <v>50.14</v>
      </c>
      <c r="CU7" s="24">
        <v>54.83</v>
      </c>
      <c r="CV7" s="24">
        <v>66.53</v>
      </c>
      <c r="CW7" s="24">
        <v>61.14</v>
      </c>
      <c r="CX7" s="24">
        <v>79.209999999999994</v>
      </c>
      <c r="CY7" s="24">
        <v>78.83</v>
      </c>
      <c r="CZ7" s="24">
        <v>81.099999999999994</v>
      </c>
      <c r="DA7" s="24">
        <v>81.59</v>
      </c>
      <c r="DB7" s="24">
        <v>84.31</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2023-01-23T07:00:09Z</cp:lastPrinted>
  <dcterms:created xsi:type="dcterms:W3CDTF">2022-12-01T02:01:10Z</dcterms:created>
  <dcterms:modified xsi:type="dcterms:W3CDTF">2023-01-23T07:05:57Z</dcterms:modified>
  <cp:category/>
</cp:coreProperties>
</file>