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W:\06 財政係\00_照会・回答\Ｒ４年度\1_公営企業関係\30_公営企業に係る経営比較分析表（令和３年度決算）\2_各担当→財政担当\下水道\"/>
    </mc:Choice>
  </mc:AlternateContent>
  <xr:revisionPtr revIDLastSave="0" documentId="13_ncr:1_{4661F863-76A2-4F43-A3A4-22ABE3F7FE9C}" xr6:coauthVersionLast="45" xr6:coauthVersionMax="45" xr10:uidLastSave="{00000000-0000-0000-0000-000000000000}"/>
  <workbookProtection workbookAlgorithmName="SHA-512" workbookHashValue="YLl0hmg5LZRJSpoIOdKPtg+sCI/kLypa6AmOf2T1q5vD4Gc9obe23uqjHiWYfuO0+El6qBjV7/wmcMiwtSXv/Q==" workbookSaltValue="7s3pem5QVYUgqj9DkOBcN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<sst xmlns="http://schemas.openxmlformats.org/spreadsheetml/2006/main" count="236" uniqueCount="119">
  <si>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</si>
  <si>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</si>
  <si>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</si>
  <si>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</si>
  <si>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</si>
  <si>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</si>
  <si>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</si>
  <si>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</si>
  <si>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</si>
  <si>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</si>
  <si>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</si>
  <si>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</si>
  <si>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</si>
  <si>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</si>
  <si>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</si>
  <si>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</si>
  <si>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</si>
  <si>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</si>
  <si>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</si>
  <si>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</si>
  <si>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</si>
  <si>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</si>
  <si>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</si>
  <si>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</si>
  <si>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</si>
  <si>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</si>
  <si>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</si>
  <si>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</si>
  <si>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</si>
  <si>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</si>
  <si>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</si>
  <si>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</si>
  <si>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</si>
  <si>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</si>
  <si>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</si>
  <si>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</si>
  <si>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</si>
  <si>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</si>
  <si>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</si>
  <si>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</si>
  <si>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</si>
  <si>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</si>
  <si>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</si>
  <si>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</si>
  <si>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</si>
  <si>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</si>
  <si>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</si>
  <si>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</si>
  <si>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</si>
  <si>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</si>
  <si>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</si>
  <si>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</si>
  <si>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</si>
  <si>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</si>
  <si>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</si>
  <si>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</si>
  <si>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</si>
  <si>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</si>
  <si>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</si>
  <si>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</si>
  <si>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</si>
  <si>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</si>
  <si>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</si>
  <si>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</si>
  <si>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</si>
  <si>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</si>
  <si>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</si>
  <si>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</si>
  <si>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</si>
  <si>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</si>
  <si>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</si>
  <si>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</si>
  <si>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</si>
  <si>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</si>
  <si>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</si>
  <si>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</si>
  <si>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</si>
  <si>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</si>
  <si>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</si>
  <si>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</si>
  <si>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</si>
  <si>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</si>
  <si>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</si>
  <si>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</si>
  <si>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</si>
  <si>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</si>
  <si>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</si>
  <si>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</si>
  <si>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</si>
  <si>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</si>
  <si>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</si>
  <si>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</si>
  <si>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</si>
  <si>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</si>
  <si>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</si>
  <si>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</si>
  <si>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</si>
  <si>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</si>
  <si>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</si>
  <si>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</si>
  <si>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</si>
  <si>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</si>
  <si>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</si>
  <si>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</si>
  <si>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</si>
  <si>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</si>
  <si>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</si>
  <si>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</si>
  <si>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</si>
  <si>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</si>
  <si>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</si>
  <si>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</si>
  <si>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</si>
  <si>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</si>
  <si>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</si>
  <si>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</si>
  <si>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③について
　本町の下水道事業は平成6年度に事業を着手しており、管渠の標準耐用年数である50年を経過する管渠がないため更新は行っていないが、硫化水素の発生する区間や重要な幹線については、カメラ調査を行い、現状を把握しておく必要がある。</t>
    <rPh sb="7" eb="9">
      <t>ホンチョウ</t>
    </rPh>
    <rPh sb="10" eb="13">
      <t>ゲスイドウ</t>
    </rPh>
    <rPh sb="13" eb="15">
      <t>ジギョウ</t>
    </rPh>
    <rPh sb="16" eb="18">
      <t>ヘイセイ</t>
    </rPh>
    <rPh sb="19" eb="21">
      <t>ネンド</t>
    </rPh>
    <rPh sb="22" eb="24">
      <t>ジギョウ</t>
    </rPh>
    <rPh sb="25" eb="27">
      <t>チャクシュ</t>
    </rPh>
    <rPh sb="32" eb="34">
      <t>カンキョ</t>
    </rPh>
    <rPh sb="35" eb="37">
      <t>ヒョウジュン</t>
    </rPh>
    <rPh sb="37" eb="39">
      <t>タイヨウ</t>
    </rPh>
    <rPh sb="39" eb="42">
      <t>ネンスウ</t>
    </rPh>
    <rPh sb="46" eb="47">
      <t>ネン</t>
    </rPh>
    <rPh sb="48" eb="50">
      <t>ケイカ</t>
    </rPh>
    <rPh sb="52" eb="54">
      <t>カンキョ</t>
    </rPh>
    <rPh sb="59" eb="61">
      <t>コウシン</t>
    </rPh>
    <rPh sb="62" eb="63">
      <t>オコナ</t>
    </rPh>
    <rPh sb="70" eb="72">
      <t>リュウカ</t>
    </rPh>
    <rPh sb="72" eb="74">
      <t>スイソ</t>
    </rPh>
    <rPh sb="75" eb="77">
      <t>ハッセイ</t>
    </rPh>
    <rPh sb="79" eb="81">
      <t>クカン</t>
    </rPh>
    <rPh sb="82" eb="84">
      <t>ジュウヨウ</t>
    </rPh>
    <rPh sb="85" eb="87">
      <t>カンセン</t>
    </rPh>
    <rPh sb="96" eb="98">
      <t>チョウサ</t>
    </rPh>
    <rPh sb="99" eb="100">
      <t>オコナ</t>
    </rPh>
    <rPh sb="102" eb="104">
      <t>ゲンジョウ</t>
    </rPh>
    <rPh sb="105" eb="107">
      <t>ハアク</t>
    </rPh>
    <rPh sb="111" eb="113">
      <t>ヒツヨウ</t>
    </rPh>
    <phoneticPr fontId="4"/>
  </si>
  <si>
    <t>①について
　収益的収支比率は、町民の節水意識の向上や人口減少による影響、起債の償還金が増加していることや誘致企業の撤退による使用料収入の大幅な減少が影響している。
④について
　起債残高対事業規模費率は0％であるが、起債の償還金は一般会計からの繰入で賄っているのが現状である。
⑤について
　経費回収率は、類似団体より高い水準を維持しており、使用料収入で維持管理費を賄えているが、今後使用料収入の減少が見込まれるので、維持管理費の見直しが必要となっている。
⑥について
　汚水処理原価は、類似団体より低い傾向にあるが、今後は有収水量の減少が見込まれることから、ストックマネジメント計画に沿った資本費の平準化と維持管理費の削減に努める。
⑦について
　誘致企業の撤退による使用量の大幅な減少が流入水の減少に大きく影響している。また晴天時一日平均処理水量が減少したことが要因である。
⑧について
　水洗化率は増加傾向にあり、類似団体より高い水準を維持しており、今後も加入促進を図っていく。</t>
    <rPh sb="7" eb="10">
      <t>シュウエキテキ</t>
    </rPh>
    <rPh sb="10" eb="12">
      <t>シュウシ</t>
    </rPh>
    <rPh sb="12" eb="14">
      <t>ヒリツ</t>
    </rPh>
    <rPh sb="16" eb="18">
      <t>チョウミン</t>
    </rPh>
    <rPh sb="19" eb="21">
      <t>セッスイ</t>
    </rPh>
    <rPh sb="21" eb="23">
      <t>イシキ</t>
    </rPh>
    <rPh sb="24" eb="26">
      <t>コウジョウ</t>
    </rPh>
    <rPh sb="27" eb="29">
      <t>ジンコウ</t>
    </rPh>
    <rPh sb="29" eb="31">
      <t>ゲンショウ</t>
    </rPh>
    <rPh sb="34" eb="36">
      <t>エイキョウ</t>
    </rPh>
    <rPh sb="37" eb="39">
      <t>キサイ</t>
    </rPh>
    <rPh sb="40" eb="43">
      <t>ショウカンキン</t>
    </rPh>
    <rPh sb="44" eb="46">
      <t>ゾウカ</t>
    </rPh>
    <rPh sb="53" eb="55">
      <t>ユウチ</t>
    </rPh>
    <rPh sb="55" eb="57">
      <t>キギョウ</t>
    </rPh>
    <rPh sb="58" eb="60">
      <t>テッタイ</t>
    </rPh>
    <rPh sb="63" eb="66">
      <t>シヨウリョウ</t>
    </rPh>
    <rPh sb="66" eb="68">
      <t>シュウニュウ</t>
    </rPh>
    <rPh sb="69" eb="71">
      <t>オオハバ</t>
    </rPh>
    <rPh sb="72" eb="74">
      <t>ゲンショウ</t>
    </rPh>
    <rPh sb="75" eb="77">
      <t>エイキョウ</t>
    </rPh>
    <rPh sb="90" eb="92">
      <t>キサイ</t>
    </rPh>
    <rPh sb="92" eb="94">
      <t>ザンダカ</t>
    </rPh>
    <rPh sb="94" eb="95">
      <t>タイ</t>
    </rPh>
    <rPh sb="95" eb="97">
      <t>ジギョウ</t>
    </rPh>
    <rPh sb="97" eb="99">
      <t>キボ</t>
    </rPh>
    <rPh sb="99" eb="101">
      <t>ヒリツ</t>
    </rPh>
    <rPh sb="109" eb="111">
      <t>キサイ</t>
    </rPh>
    <rPh sb="112" eb="115">
      <t>ショウカンキン</t>
    </rPh>
    <rPh sb="116" eb="118">
      <t>イッパン</t>
    </rPh>
    <rPh sb="118" eb="120">
      <t>カイケイ</t>
    </rPh>
    <rPh sb="123" eb="125">
      <t>クリイレ</t>
    </rPh>
    <rPh sb="126" eb="127">
      <t>マカナ</t>
    </rPh>
    <rPh sb="133" eb="135">
      <t>ゲンジョウ</t>
    </rPh>
    <rPh sb="147" eb="149">
      <t>ケイヒ</t>
    </rPh>
    <rPh sb="149" eb="152">
      <t>カイシュウリツ</t>
    </rPh>
    <rPh sb="154" eb="156">
      <t>ルイジ</t>
    </rPh>
    <rPh sb="156" eb="158">
      <t>ダンタイ</t>
    </rPh>
    <rPh sb="160" eb="161">
      <t>タカ</t>
    </rPh>
    <rPh sb="162" eb="164">
      <t>スイジュン</t>
    </rPh>
    <rPh sb="165" eb="167">
      <t>イジ</t>
    </rPh>
    <rPh sb="172" eb="175">
      <t>シヨウリョウ</t>
    </rPh>
    <rPh sb="175" eb="177">
      <t>シュウニュウ</t>
    </rPh>
    <rPh sb="178" eb="180">
      <t>イジ</t>
    </rPh>
    <rPh sb="180" eb="183">
      <t>カンリヒ</t>
    </rPh>
    <rPh sb="184" eb="185">
      <t>マカナ</t>
    </rPh>
    <rPh sb="191" eb="193">
      <t>コンゴ</t>
    </rPh>
    <rPh sb="193" eb="196">
      <t>シヨウリョウ</t>
    </rPh>
    <rPh sb="196" eb="198">
      <t>シュウニュウ</t>
    </rPh>
    <rPh sb="199" eb="201">
      <t>ゲンショウ</t>
    </rPh>
    <rPh sb="202" eb="204">
      <t>ミコ</t>
    </rPh>
    <rPh sb="210" eb="212">
      <t>イジ</t>
    </rPh>
    <rPh sb="212" eb="215">
      <t>カンリヒ</t>
    </rPh>
    <rPh sb="216" eb="218">
      <t>ミナオ</t>
    </rPh>
    <rPh sb="220" eb="222">
      <t>ヒツヨウ</t>
    </rPh>
    <rPh sb="237" eb="239">
      <t>オスイ</t>
    </rPh>
    <rPh sb="239" eb="241">
      <t>ショリ</t>
    </rPh>
    <rPh sb="241" eb="243">
      <t>ゲンカ</t>
    </rPh>
    <rPh sb="245" eb="247">
      <t>ルイジ</t>
    </rPh>
    <rPh sb="247" eb="249">
      <t>ダンタイ</t>
    </rPh>
    <rPh sb="251" eb="252">
      <t>ヒク</t>
    </rPh>
    <rPh sb="253" eb="255">
      <t>ケイコウ</t>
    </rPh>
    <rPh sb="260" eb="262">
      <t>コンゴ</t>
    </rPh>
    <rPh sb="263" eb="267">
      <t>ユウシュウスイリョウ</t>
    </rPh>
    <rPh sb="268" eb="270">
      <t>ゲンショウ</t>
    </rPh>
    <rPh sb="271" eb="273">
      <t>ミコ</t>
    </rPh>
    <rPh sb="291" eb="293">
      <t>ケイカク</t>
    </rPh>
    <rPh sb="294" eb="295">
      <t>ソ</t>
    </rPh>
    <rPh sb="297" eb="300">
      <t>シホンヒ</t>
    </rPh>
    <rPh sb="301" eb="304">
      <t>ヘイジュンカ</t>
    </rPh>
    <rPh sb="305" eb="307">
      <t>イジ</t>
    </rPh>
    <rPh sb="307" eb="310">
      <t>カンリヒ</t>
    </rPh>
    <rPh sb="311" eb="313">
      <t>サクゲン</t>
    </rPh>
    <rPh sb="314" eb="315">
      <t>ツト</t>
    </rPh>
    <rPh sb="338" eb="339">
      <t>リョウ</t>
    </rPh>
    <rPh sb="346" eb="349">
      <t>リュウニュウスイ</t>
    </rPh>
    <rPh sb="350" eb="352">
      <t>ゲンショウ</t>
    </rPh>
    <rPh sb="353" eb="354">
      <t>オオ</t>
    </rPh>
    <rPh sb="365" eb="368">
      <t>セイテンジ</t>
    </rPh>
    <rPh sb="368" eb="370">
      <t>イチニチ</t>
    </rPh>
    <rPh sb="370" eb="372">
      <t>ヘイキン</t>
    </rPh>
    <rPh sb="372" eb="374">
      <t>ショリ</t>
    </rPh>
    <rPh sb="374" eb="376">
      <t>スイリョウ</t>
    </rPh>
    <rPh sb="377" eb="379">
      <t>ゲンショウ</t>
    </rPh>
    <rPh sb="384" eb="386">
      <t>ヨウイン</t>
    </rPh>
    <rPh sb="398" eb="401">
      <t>スイセンカ</t>
    </rPh>
    <rPh sb="401" eb="402">
      <t>リツ</t>
    </rPh>
    <rPh sb="403" eb="405">
      <t>ゾウカ</t>
    </rPh>
    <rPh sb="405" eb="407">
      <t>ケイコウ</t>
    </rPh>
    <rPh sb="411" eb="413">
      <t>ルイジ</t>
    </rPh>
    <rPh sb="413" eb="415">
      <t>ダンタイ</t>
    </rPh>
    <rPh sb="417" eb="418">
      <t>タカ</t>
    </rPh>
    <rPh sb="419" eb="421">
      <t>スイジュン</t>
    </rPh>
    <rPh sb="422" eb="424">
      <t>イジ</t>
    </rPh>
    <rPh sb="429" eb="431">
      <t>コンゴ</t>
    </rPh>
    <rPh sb="432" eb="434">
      <t>カニュウ</t>
    </rPh>
    <rPh sb="434" eb="436">
      <t>ソクシン</t>
    </rPh>
    <rPh sb="437" eb="438">
      <t>ハカ</t>
    </rPh>
    <phoneticPr fontId="4"/>
  </si>
  <si>
    <t>　水洗化率は増加しているが、収益的収支比率及び施設利用率は減少傾向にあり、人口減少や節水意識の向上による一人当たりの使用水量が減少していることが考えられる。また、企業の撤退等で大幅な有収水量の減少となり、使用料収入が減少してきた。
　今後は更に施設のスペックダウンやストックマネジメント計画に則った適切な更新を行い、維持管理費の削減を図る努力をした上で、公営企業会計へ移行し、経営状態の「見える化」を行った上で、料金改定も視野に入れつつ、安定した汚水処理を引き続き行う。</t>
    <rPh sb="1" eb="4">
      <t>スイセンカ</t>
    </rPh>
    <rPh sb="4" eb="5">
      <t>リツ</t>
    </rPh>
    <rPh sb="6" eb="8">
      <t>ゾウカ</t>
    </rPh>
    <rPh sb="14" eb="17">
      <t>シュウエキテキ</t>
    </rPh>
    <rPh sb="17" eb="19">
      <t>シュウシ</t>
    </rPh>
    <rPh sb="19" eb="21">
      <t>ヒリツ</t>
    </rPh>
    <rPh sb="21" eb="22">
      <t>オヨ</t>
    </rPh>
    <rPh sb="23" eb="25">
      <t>シセツ</t>
    </rPh>
    <rPh sb="25" eb="28">
      <t>リヨウリツ</t>
    </rPh>
    <rPh sb="29" eb="31">
      <t>ゲンショウ</t>
    </rPh>
    <rPh sb="31" eb="33">
      <t>ケイコウ</t>
    </rPh>
    <rPh sb="37" eb="39">
      <t>ジンコウ</t>
    </rPh>
    <rPh sb="39" eb="41">
      <t>ゲンショウ</t>
    </rPh>
    <rPh sb="42" eb="44">
      <t>セッスイ</t>
    </rPh>
    <rPh sb="44" eb="46">
      <t>イシキ</t>
    </rPh>
    <rPh sb="47" eb="49">
      <t>コウジョウ</t>
    </rPh>
    <rPh sb="52" eb="54">
      <t>ヒトリ</t>
    </rPh>
    <rPh sb="54" eb="55">
      <t>ア</t>
    </rPh>
    <rPh sb="58" eb="60">
      <t>シヨウ</t>
    </rPh>
    <rPh sb="60" eb="62">
      <t>スイリョウ</t>
    </rPh>
    <rPh sb="63" eb="65">
      <t>ゲンショウ</t>
    </rPh>
    <rPh sb="72" eb="73">
      <t>カンガ</t>
    </rPh>
    <rPh sb="81" eb="83">
      <t>キギョウ</t>
    </rPh>
    <rPh sb="84" eb="86">
      <t>テッタイ</t>
    </rPh>
    <rPh sb="86" eb="87">
      <t>トウ</t>
    </rPh>
    <rPh sb="88" eb="90">
      <t>オオハバ</t>
    </rPh>
    <rPh sb="91" eb="95">
      <t>ユウシュウスイリョウ</t>
    </rPh>
    <rPh sb="96" eb="98">
      <t>ゲンショウ</t>
    </rPh>
    <rPh sb="102" eb="105">
      <t>シヨウリョウ</t>
    </rPh>
    <rPh sb="105" eb="107">
      <t>シュウニュウ</t>
    </rPh>
    <rPh sb="108" eb="110">
      <t>ゲンショウ</t>
    </rPh>
    <rPh sb="117" eb="119">
      <t>コンゴ</t>
    </rPh>
    <rPh sb="120" eb="121">
      <t>サラ</t>
    </rPh>
    <rPh sb="122" eb="124">
      <t>シセツ</t>
    </rPh>
    <rPh sb="143" eb="145">
      <t>ケイカク</t>
    </rPh>
    <rPh sb="146" eb="147">
      <t>ノット</t>
    </rPh>
    <rPh sb="149" eb="151">
      <t>テキセツ</t>
    </rPh>
    <rPh sb="152" eb="154">
      <t>コウシン</t>
    </rPh>
    <rPh sb="155" eb="156">
      <t>オコナ</t>
    </rPh>
    <rPh sb="158" eb="160">
      <t>イジ</t>
    </rPh>
    <rPh sb="160" eb="163">
      <t>カンリヒ</t>
    </rPh>
    <rPh sb="164" eb="166">
      <t>サクゲン</t>
    </rPh>
    <rPh sb="167" eb="168">
      <t>ハカ</t>
    </rPh>
    <rPh sb="169" eb="171">
      <t>ドリョク</t>
    </rPh>
    <rPh sb="174" eb="175">
      <t>ウエ</t>
    </rPh>
    <rPh sb="177" eb="179">
      <t>コウエイ</t>
    </rPh>
    <rPh sb="179" eb="181">
      <t>キギョウ</t>
    </rPh>
    <rPh sb="181" eb="183">
      <t>カイケイ</t>
    </rPh>
    <rPh sb="184" eb="186">
      <t>イコウ</t>
    </rPh>
    <rPh sb="188" eb="190">
      <t>ケイエイ</t>
    </rPh>
    <rPh sb="190" eb="192">
      <t>ジョウタイ</t>
    </rPh>
    <rPh sb="194" eb="195">
      <t>ミ</t>
    </rPh>
    <rPh sb="197" eb="198">
      <t>カ</t>
    </rPh>
    <rPh sb="200" eb="201">
      <t>オコナ</t>
    </rPh>
    <rPh sb="203" eb="204">
      <t>ウエ</t>
    </rPh>
    <rPh sb="206" eb="208">
      <t>リョウキン</t>
    </rPh>
    <rPh sb="208" eb="210">
      <t>カイテイ</t>
    </rPh>
    <rPh sb="211" eb="213">
      <t>シヤ</t>
    </rPh>
    <rPh sb="214" eb="215">
      <t>イ</t>
    </rPh>
    <rPh sb="219" eb="221">
      <t>アンテイ</t>
    </rPh>
    <rPh sb="223" eb="225">
      <t>オスイ</t>
    </rPh>
    <rPh sb="225" eb="227">
      <t>ショリ</t>
    </rPh>
    <rPh sb="228" eb="229">
      <t>ヒ</t>
    </rPh>
    <rPh sb="230" eb="231">
      <t>ツヅ</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</si>
</sst>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B3-45A1-8DA7-E4058169B8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FB3-45A1-8DA7-E4058169B8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48.72</c:v>
                </c:pt>
                <c:pt idx="1">
                  <c:v>48.58</c:v>
                </c:pt>
                <c:pt idx="2">
                  <c:v>47.56</c:v>
                </c:pt>
                <c:pt idx="3">
                  <c:v>44.67</c:v>
                </c:pt>
                <c:pt idx="4">
                  <c:v>41.94</c:v>
                </c:pt>
              </c:numCache>
            </c:numRef>
          </c:val>
          <c:extLst>
            <c:ext xmlns:c16="http://schemas.microsoft.com/office/drawing/2014/chart" uri="{C3380CC4-5D6E-409C-BE32-E72D297353CC}">
              <c16:uniqueId val="{00000000-EE50-4BCE-86C5-A80B5C234C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E50-4BCE-86C5-A80B5C234C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89.41</c:v>
                </c:pt>
                <c:pt idx="1">
                  <c:v>89.84</c:v>
                </c:pt>
                <c:pt idx="2">
                  <c:v>90.64</c:v>
                </c:pt>
                <c:pt idx="3">
                  <c:v>91.23</c:v>
                </c:pt>
                <c:pt idx="4">
                  <c:v>91.36</c:v>
                </c:pt>
              </c:numCache>
            </c:numRef>
          </c:val>
          <c:extLst>
            <c:ext xmlns:c16="http://schemas.microsoft.com/office/drawing/2014/chart" uri="{C3380CC4-5D6E-409C-BE32-E72D297353CC}">
              <c16:uniqueId val="{00000000-108D-4B02-8216-B72D589FC2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08D-4B02-8216-B72D589FC2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94.12</c:v>
                </c:pt>
                <c:pt idx="1">
                  <c:v>94.27</c:v>
                </c:pt>
                <c:pt idx="2">
                  <c:v>92.79</c:v>
                </c:pt>
                <c:pt idx="3">
                  <c:v>92.02</c:v>
                </c:pt>
                <c:pt idx="4">
                  <c:v>92.57</c:v>
                </c:pt>
              </c:numCache>
            </c:numRef>
          </c:val>
          <c:extLst>
            <c:ext xmlns:c16="http://schemas.microsoft.com/office/drawing/2014/chart" uri="{C3380CC4-5D6E-409C-BE32-E72D297353CC}">
              <c16:uniqueId val="{00000000-E284-4702-BF3B-4B29E1D354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4-4702-BF3B-4B29E1D354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A-4187-B5F7-63B5992C8A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A-4187-B5F7-63B5992C8A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F-4EC4-88A7-5EBEE8F90E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F-4EC4-88A7-5EBEE8F90E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F-4E18-802B-B1D37CCFB3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F-4E18-802B-B1D37CCFB3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E-45A5-94CC-D2FC7066EF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E-45A5-94CC-D2FC7066EF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70.75</c:v>
                </c:pt>
                <c:pt idx="1">
                  <c:v>65.319999999999993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64-45B0-8104-E506792575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264-45B0-8104-E506792575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97.49</c:v>
                </c:pt>
                <c:pt idx="1">
                  <c:v>95.37</c:v>
                </c:pt>
                <c:pt idx="2">
                  <c:v>99.35</c:v>
                </c:pt>
                <c:pt idx="3">
                  <c:v>97.48</c:v>
                </c:pt>
                <c:pt idx="4">
                  <c:v>100</c:v>
                </c:pt>
              </c:numCache>
            </c:numRef>
          </c:val>
          <c:extLst>
            <c:ext xmlns:c16="http://schemas.microsoft.com/office/drawing/2014/chart" uri="{C3380CC4-5D6E-409C-BE32-E72D297353CC}">
              <c16:uniqueId val="{00000000-F744-42B0-BA0A-534E35B1F8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744-42B0-BA0A-534E35B1F8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188.22</c:v>
                </c:pt>
                <c:pt idx="1">
                  <c:v>192.11</c:v>
                </c:pt>
                <c:pt idx="2">
                  <c:v>186.4</c:v>
                </c:pt>
                <c:pt idx="3">
                  <c:v>193.61</c:v>
                </c:pt>
                <c:pt idx="4">
                  <c:v>189.03</c:v>
                </c:pt>
              </c:numCache>
            </c:numRef>
          </c:val>
          <c:extLst>
            <c:ext xmlns:c16="http://schemas.microsoft.com/office/drawing/2014/chart" uri="{C3380CC4-5D6E-409C-BE32-E72D297353CC}">
              <c16:uniqueId val="{00000000-7D82-4CEA-93AF-8CDA6E9237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D82-4CEA-93AF-8CDA6E9237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苓北町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6758</v>
      </c>
      <c r="AM8" s="46"/>
      <c r="AN8" s="46"/>
      <c r="AO8" s="46"/>
      <c r="AP8" s="46"/>
      <c r="AQ8" s="46"/>
      <c r="AR8" s="46"/>
      <c r="AS8" s="46"/>
      <c r="AT8" s="45">
        <f>データ!T6</f>
        <v>67.58</v>
      </c>
      <c r="AU8" s="45"/>
      <c r="AV8" s="45"/>
      <c r="AW8" s="45"/>
      <c r="AX8" s="45"/>
      <c r="AY8" s="45"/>
      <c r="AZ8" s="45"/>
      <c r="BA8" s="45"/>
      <c r="BB8" s="45">
        <f>データ!U6</f>
        <v>100</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81.53</v>
      </c>
      <c r="Q10" s="45"/>
      <c r="R10" s="45"/>
      <c r="S10" s="45"/>
      <c r="T10" s="45"/>
      <c r="U10" s="45"/>
      <c r="V10" s="45"/>
      <c r="W10" s="45">
        <f>データ!Q6</f>
        <v>98.05</v>
      </c>
      <c r="X10" s="45"/>
      <c r="Y10" s="45"/>
      <c r="Z10" s="45"/>
      <c r="AA10" s="45"/>
      <c r="AB10" s="45"/>
      <c r="AC10" s="45"/>
      <c r="AD10" s="46">
        <f>データ!R6</f>
        <v>3790</v>
      </c>
      <c r="AE10" s="46"/>
      <c r="AF10" s="46"/>
      <c r="AG10" s="46"/>
      <c r="AH10" s="46"/>
      <c r="AI10" s="46"/>
      <c r="AJ10" s="46"/>
      <c r="AK10" s="2"/>
      <c r="AL10" s="46">
        <f>データ!V6</f>
        <v>5234</v>
      </c>
      <c r="AM10" s="46"/>
      <c r="AN10" s="46"/>
      <c r="AO10" s="46"/>
      <c r="AP10" s="46"/>
      <c r="AQ10" s="46"/>
      <c r="AR10" s="46"/>
      <c r="AS10" s="46"/>
      <c r="AT10" s="45">
        <f>データ!W6</f>
        <v>2.5499999999999998</v>
      </c>
      <c r="AU10" s="45"/>
      <c r="AV10" s="45"/>
      <c r="AW10" s="45"/>
      <c r="AX10" s="45"/>
      <c r="AY10" s="45"/>
      <c r="AZ10" s="45"/>
      <c r="BA10" s="45"/>
      <c r="BB10" s="45">
        <f>データ!X6</f>
        <v>2052.5500000000002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I3v6Eknh+bHFPCrhRb0KRl12kL3nfsZpIvy3C+Eapsj37nxBcCtC4fSz8iMi/nuL/KLQAVhnURn29AKwmmZODA==" saltValue="CVTdwD3AhnPOMx6kPP7M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435317</v>
      </c>
      <c r="D6" s="19">
        <f t="shared" si="3"/>
        <v>47</v>
      </c>
      <c r="E6" s="19">
        <f t="shared" si="3"/>
        <v>17</v>
      </c>
      <c r="F6" s="19">
        <f t="shared" si="3"/>
        <v>4</v>
      </c>
      <c r="G6" s="19">
        <f t="shared" si="3"/>
        <v>0</v>
      </c>
      <c r="H6" s="19" t="str">
        <f t="shared" si="3"/>
        <v>熊本県　苓北町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81.53</v>
      </c>
      <c r="Q6" s="20">
        <f t="shared" si="3"/>
        <v>98.05</v>
      </c>
      <c r="R6" s="20">
        <f t="shared" si="3"/>
        <v>3790</v>
      </c>
      <c r="S6" s="20">
        <f t="shared" si="3"/>
        <v>6758</v>
      </c>
      <c r="T6" s="20">
        <f t="shared" si="3"/>
        <v>67.58</v>
      </c>
      <c r="U6" s="20">
        <f t="shared" si="3"/>
        <v>100</v>
      </c>
      <c r="V6" s="20">
        <f t="shared" si="3"/>
        <v>5234</v>
      </c>
      <c r="W6" s="20">
        <f t="shared" si="3"/>
        <v>2.5499999999999998</v>
      </c>
      <c r="X6" s="20">
        <f t="shared" si="3"/>
        <v>2052.5500000000002</v>
      </c>
      <c r="Y6" s="21">
        <f>IF(Y7="",NA(),Y7)</f>
        <v>94.12</v>
      </c>
      <c r="Z6" s="21">
        <f t="shared" ref="Z6:AH6" si="4">IF(Z7="",NA(),Z7)</f>
        <v>94.27</v>
      </c>
      <c r="AA6" s="21">
        <f t="shared" si="4"/>
        <v>92.79</v>
      </c>
      <c r="AB6" s="21">
        <f t="shared" si="4"/>
        <v>92.02</v>
      </c>
      <c r="AC6" s="21">
        <f t="shared" si="4"/>
        <v>92.57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70.75</v>
      </c>
      <c r="BG6" s="21">
        <f t="shared" ref="BG6:BO6" si="7">IF(BG7="",NA(),BG7)</f>
        <v>65.319999999999993</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97.49</v>
      </c>
      <c r="BR6" s="21">
        <f t="shared" ref="BR6:BZ6" si="8">IF(BR7="",NA(),BR7)</f>
        <v>95.37</v>
      </c>
      <c r="BS6" s="21">
        <f t="shared" si="8"/>
        <v>99.35</v>
      </c>
      <c r="BT6" s="21">
        <f t="shared" si="8"/>
        <v>97.48</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188.22</v>
      </c>
      <c r="CC6" s="21">
        <f t="shared" ref="CC6:CK6" si="9">IF(CC7="",NA(),CC7)</f>
        <v>192.11</v>
      </c>
      <c r="CD6" s="21">
        <f t="shared" si="9"/>
        <v>186.4</v>
      </c>
      <c r="CE6" s="21">
        <f t="shared" si="9"/>
        <v>193.61</v>
      </c>
      <c r="CF6" s="21">
        <f t="shared" si="9"/>
        <v>189.03</v>
      </c>
      <c r="CG6" s="21">
        <f t="shared" si="9"/>
        <v>221.81</v>
      </c>
      <c r="CH6" s="21">
        <f t="shared" si="9"/>
        <v>230.02</v>
      </c>
      <c r="CI6" s="21">
        <f t="shared" si="9"/>
        <v>228.47</v>
      </c>
      <c r="CJ6" s="21">
        <f t="shared" si="9"/>
        <v>224.88</v>
      </c>
      <c r="CK6" s="21">
        <f t="shared" si="9"/>
        <v>228.64</v>
      </c>
      <c r="CL6" s="20" t="str">
        <f>IF(CL7="","",IF(CL7="-","【-】","【"&amp;SUBSTITUTE(TEXT(CL7,"#,##0.00"),"-","△")&amp;"】"))</f>
        <v>【216.39】</v>
      </c>
      <c r="CM6" s="21">
        <f>IF(CM7="",NA(),CM7)</f>
        <v>48.72</v>
      </c>
      <c r="CN6" s="21">
        <f t="shared" ref="CN6:CV6" si="10">IF(CN7="",NA(),CN7)</f>
        <v>48.58</v>
      </c>
      <c r="CO6" s="21">
        <f t="shared" si="10"/>
        <v>47.56</v>
      </c>
      <c r="CP6" s="21">
        <f t="shared" si="10"/>
        <v>44.67</v>
      </c>
      <c r="CQ6" s="21">
        <f t="shared" si="10"/>
        <v>41.94</v>
      </c>
      <c r="CR6" s="21">
        <f t="shared" si="10"/>
        <v>43.36</v>
      </c>
      <c r="CS6" s="21">
        <f t="shared" si="10"/>
        <v>42.56</v>
      </c>
      <c r="CT6" s="21">
        <f t="shared" si="10"/>
        <v>42.47</v>
      </c>
      <c r="CU6" s="21">
        <f t="shared" si="10"/>
        <v>42.4</v>
      </c>
      <c r="CV6" s="21">
        <f t="shared" si="10"/>
        <v>42.28</v>
      </c>
      <c r="CW6" s="20" t="str">
        <f>IF(CW7="","",IF(CW7="-","【-】","【"&amp;SUBSTITUTE(TEXT(CW7,"#,##0.00"),"-","△")&amp;"】"))</f>
        <v>【42.57】</v>
      </c>
      <c r="CX6" s="21">
        <f>IF(CX7="",NA(),CX7)</f>
        <v>89.41</v>
      </c>
      <c r="CY6" s="21">
        <f t="shared" ref="CY6:DG6" si="11">IF(CY7="",NA(),CY7)</f>
        <v>89.84</v>
      </c>
      <c r="CZ6" s="21">
        <f t="shared" si="11"/>
        <v>90.64</v>
      </c>
      <c r="DA6" s="21">
        <f t="shared" si="11"/>
        <v>91.23</v>
      </c>
      <c r="DB6" s="21">
        <f t="shared" si="11"/>
        <v>91.36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435317</v>
      </c>
      <c r="D7" s="23">
        <v>47</v>
      </c>
      <c r="E7" s="23">
        <v>17</v>
      </c>
      <c r="F7" s="23">
        <v>4</v>
      </c>
      <c r="G7" s="23">
        <v>0</v>
      </c>
      <c r="H7" s="23" t="s">
        <v>97</v>
      </c>
      <c r="I7" s="23" t="s">
        <v>98</v>
      </c>
      <c r="J7" s="23" t="s">
        <v>99</v>
      </c>
      <c r="K7" s="23" t="s">
        <v>100</v>
      </c>
      <c r="L7" s="23" t="s">
        <v>101</v>
      </c>
      <c r="M7" s="23" t="s">
        <v>102</v>
      </c>
      <c r="N7" s="24" t="s">
        <v>103</v>
      </c>
      <c r="O7" s="24" t="s">
        <v>104</v>
      </c>
      <c r="P7" s="24">
        <v>81.53</v>
      </c>
      <c r="Q7" s="24">
        <v>98.05</v>
      </c>
      <c r="R7" s="24">
        <v>3790</v>
      </c>
      <c r="S7" s="24">
        <v>6758</v>
      </c>
      <c r="T7" s="24">
        <v>67.58</v>
      </c>
      <c r="U7" s="24">
        <v>100</v>
      </c>
      <c r="V7" s="24">
        <v>5234</v>
      </c>
      <c r="W7" s="24">
        <v>2.5499999999999998</v>
      </c>
      <c r="X7" s="24">
        <v>2052.5500000000002</v>
      </c>
      <c r="Y7" s="24">
        <v>94.12</v>
      </c>
      <c r="Z7" s="24">
        <v>94.27</v>
      </c>
      <c r="AA7" s="24">
        <v>92.79</v>
      </c>
      <c r="AB7" s="24">
        <v>92.02</v>
      </c>
      <c r="AC7" s="24">
        <v>92.57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70.75</v>
      </c>
      <c r="BG7" s="24">
        <v>65.319999999999993</v>
      </c>
      <c r="BH7" s="24">
        <v>0</v>
      </c>
      <c r="BI7" s="24">
        <v>0</v>
      </c>
      <c r="BJ7" s="24">
        <v>0</v>
      </c>
      <c r="BK7" s="24">
        <v>1243.71</v>
      </c>
      <c r="BL7" s="24">
        <v>1194.1500000000001</v>
      </c>
      <c r="BM7" s="24">
        <v>1206.79</v>
      </c>
      <c r="BN7" s="24">
        <v>1258.43</v>
      </c>
      <c r="BO7" s="24">
        <v>1163.75</v>
      </c>
      <c r="BP7" s="24">
        <v>1201.79</v>
      </c>
      <c r="BQ7" s="24">
        <v>97.49</v>
      </c>
      <c r="BR7" s="24">
        <v>95.37</v>
      </c>
      <c r="BS7" s="24">
        <v>99.35</v>
      </c>
      <c r="BT7" s="24">
        <v>97.48</v>
      </c>
      <c r="BU7" s="24">
        <v>100</v>
      </c>
      <c r="BV7" s="24">
        <v>74.3</v>
      </c>
      <c r="BW7" s="24">
        <v>72.260000000000005</v>
      </c>
      <c r="BX7" s="24">
        <v>71.84</v>
      </c>
      <c r="BY7" s="24">
        <v>73.36</v>
      </c>
      <c r="BZ7" s="24">
        <v>72.599999999999994</v>
      </c>
      <c r="CA7" s="24">
        <v>75.31</v>
      </c>
      <c r="CB7" s="24">
        <v>188.22</v>
      </c>
      <c r="CC7" s="24">
        <v>192.11</v>
      </c>
      <c r="CD7" s="24">
        <v>186.4</v>
      </c>
      <c r="CE7" s="24">
        <v>193.61</v>
      </c>
      <c r="CF7" s="24">
        <v>189.03</v>
      </c>
      <c r="CG7" s="24">
        <v>221.81</v>
      </c>
      <c r="CH7" s="24">
        <v>230.02</v>
      </c>
      <c r="CI7" s="24">
        <v>228.47</v>
      </c>
      <c r="CJ7" s="24">
        <v>224.88</v>
      </c>
      <c r="CK7" s="24">
        <v>228.64</v>
      </c>
      <c r="CL7" s="24">
        <v>216.39</v>
      </c>
      <c r="CM7" s="24">
        <v>48.72</v>
      </c>
      <c r="CN7" s="24">
        <v>48.58</v>
      </c>
      <c r="CO7" s="24">
        <v>47.56</v>
      </c>
      <c r="CP7" s="24">
        <v>44.67</v>
      </c>
      <c r="CQ7" s="24">
        <v>41.94</v>
      </c>
      <c r="CR7" s="24">
        <v>43.36</v>
      </c>
      <c r="CS7" s="24">
        <v>42.56</v>
      </c>
      <c r="CT7" s="24">
        <v>42.47</v>
      </c>
      <c r="CU7" s="24">
        <v>42.4</v>
      </c>
      <c r="CV7" s="24">
        <v>42.28</v>
      </c>
      <c r="CW7" s="24">
        <v>42.57</v>
      </c>
      <c r="CX7" s="24">
        <v>89.41</v>
      </c>
      <c r="CY7" s="24">
        <v>89.84</v>
      </c>
      <c r="CZ7" s="24">
        <v>90.64</v>
      </c>
      <c r="DA7" s="24">
        <v>91.23</v>
      </c>
      <c r="DB7" s="24">
        <v>91.36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2023-01-23T04:09:52Z</cp:lastPrinted>
  <dcterms:created xsi:type="dcterms:W3CDTF">2022-12-01T01:53:06Z</dcterms:created>
  <dcterms:modified xsi:type="dcterms:W3CDTF">2023-01-23T04:09:55Z</dcterms:modified>
  <cp:category/>
</cp:coreProperties>
</file>