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a_nakamura\Desktop\添付文書\37 多良木町\37 多良木町\下水道\"/>
    </mc:Choice>
  </mc:AlternateContent>
  <xr:revisionPtr revIDLastSave="0" documentId="13_ncr:1_{C1AE6009-6F6D-4649-BB7C-5C79529D74E0}" xr6:coauthVersionLast="43" xr6:coauthVersionMax="43" xr10:uidLastSave="{00000000-0000-0000-0000-000000000000}"/>
  <workbookProtection workbookAlgorithmName="SHA-512" workbookHashValue="AsohSeE1pwluNaRD1VmJr/RzfDPq7kJKc3bgnjvcBZMqapG4kT2k5Cb6lSflVIc5igHHtFFPVpyjWtOpbcDSyA==" workbookSaltValue="dWmU9h/vv5jt9ULjF49ci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D10" i="4"/>
  <c r="B10" i="4"/>
  <c r="AD8" i="4"/>
  <c r="I8" i="4"/>
  <c r="B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<sst xmlns="http://schemas.openxmlformats.org/spreadsheetml/2006/main" count="241" uniqueCount="120">
  <si>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</si>
  <si>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</si>
  <si>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</si>
  <si>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</si>
  <si>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</si>
  <si>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</si>
  <si>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</si>
  <si>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</si>
  <si>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</si>
  <si>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</si>
  <si>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</si>
  <si>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</si>
  <si>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</si>
  <si>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</si>
  <si>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</si>
  <si>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</si>
  <si>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</si>
  <si>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</si>
  <si>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</si>
  <si>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</si>
  <si>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</si>
  <si>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</si>
  <si>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</si>
  <si>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</si>
  <si>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</si>
  <si>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</si>
  <si>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</si>
  <si>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</si>
  <si>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</si>
  <si>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</si>
  <si>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</si>
  <si>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</si>
  <si>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</si>
  <si>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</si>
  <si>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</si>
  <si>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</si>
  <si>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</si>
  <si>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</si>
  <si>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</si>
  <si>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</si>
  <si>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</si>
  <si>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</si>
  <si>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</si>
  <si>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</si>
  <si>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</si>
  <si>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</si>
  <si>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</si>
  <si>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</si>
  <si>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</si>
  <si>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</si>
  <si>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</si>
  <si>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</si>
  <si>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</si>
  <si>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</si>
  <si>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</si>
  <si>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</si>
  <si>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</si>
  <si>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</si>
  <si>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</si>
  <si>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</si>
  <si>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</si>
  <si>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</si>
  <si>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</si>
  <si>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</si>
  <si>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</si>
  <si>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</si>
  <si>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</si>
  <si>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</si>
  <si>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</si>
  <si>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</si>
  <si>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</si>
  <si>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</si>
  <si>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</si>
  <si>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</si>
  <si>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</si>
  <si>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</si>
  <si>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</si>
  <si>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</si>
  <si>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</si>
  <si>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</si>
  <si>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</si>
  <si>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</si>
  <si>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</si>
  <si>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</si>
  <si>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</si>
  <si>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</si>
  <si>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</si>
  <si>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</si>
  <si>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</si>
  <si>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</si>
  <si>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</si>
  <si>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</si>
  <si>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</si>
  <si>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</si>
  <si>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</si>
  <si>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</si>
  <si>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</si>
  <si>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</si>
  <si>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多良木町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</si>
  <si>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</si>
  <si>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</si>
  <si>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</si>
  <si>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</si>
  <si>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</si>
  <si>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</si>
  <si>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</si>
  <si>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</si>
  <si>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</si>
  <si>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</si>
  <si>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</si>
  <si>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</si>
  <si>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</si>
  <si>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</si>
  <si>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</si>
  <si>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</si>
  <si>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</si>
  <si>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</si>
  <si>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法定耐用年数に達するまでにはまだ期間があり、大規模な改修計画等はなく、定期点検等を実施し維持管理に努める。
　マンホールポンプにおいては、ストックマネジメント計画に基づき計画的に更新していく。</t>
    <rPh sb="30" eb="32">
      <t>ケイカク</t>
    </rPh>
    <rPh sb="32" eb="33">
      <t>トウ</t>
    </rPh>
    <phoneticPr fontId="4"/>
  </si>
  <si>
    <t>　①収益的収支比率については、分担金納付者の減少による減益や、今後の管路老朽化に伴う修繕等が
増加することも推察されるため、使用料収入の確保
や支出の抑制に努める必要がある。
　④企業債残高対事業規模比率については、ほぼ全額公費で負担しており、整備も完了していることから、償還が進み減少していく予定である。
　⑤経費回収率について、近年は使用料収入で汚水処理費を賄えていない状況が続いており、使用料金
の滞納対策強化等の対策を行う必要がある。
　⑥汚水処理原価については、類似団体平均値よりも低く、近年は接続率の向上により、有収水量が増
加したことで横ばい状況にあるが、処理区域内人口
の減少により、有収水量の減少が見込まれることか
ら、経費削減に努める必要がある。　　　　　　　　　　　　　　　　　　　
　⑧水洗化率においては、接続促進施策により増加しているが、少子高齢化に伴い、高齢世帯における接続が進まない現状であることが課題となっている。</t>
  </si>
  <si>
    <t xml:space="preserve">  本町においては、直近での改修・改築の計画はなく、起債残高も計画的な償還により減少傾向にあるが、一般会計からの繰入金への依存が続くため、下水道への接続促進を図り、使用料収入の増加に努めるとともに、経費削減に努めていく必要がある。</t>
    <rPh sb="99" eb="103">
      <t>ケイヒサクゲン</t>
    </rPh>
    <rPh sb="104" eb="105">
      <t>ツト</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</si>
</sst>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4C-466F-8849-1B5EC41EB9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14C-466F-8849-1B5EC41EB9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C6-43CF-A4A2-3F75A67422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EC6-43CF-A4A2-3F75A67422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72.72</c:v>
                </c:pt>
                <c:pt idx="1">
                  <c:v>75.09</c:v>
                </c:pt>
                <c:pt idx="2">
                  <c:v>76.48</c:v>
                </c:pt>
                <c:pt idx="3">
                  <c:v>78.97</c:v>
                </c:pt>
                <c:pt idx="4">
                  <c:v>81.400000000000006</c:v>
                </c:pt>
              </c:numCache>
            </c:numRef>
          </c:val>
          <c:extLst>
            <c:ext xmlns:c16="http://schemas.microsoft.com/office/drawing/2014/chart" uri="{C3380CC4-5D6E-409C-BE32-E72D297353CC}">
              <c16:uniqueId val="{00000000-462B-459F-A953-CB2DB1A2EC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462B-459F-A953-CB2DB1A2EC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73.209999999999994</c:v>
                </c:pt>
                <c:pt idx="1">
                  <c:v>77.27</c:v>
                </c:pt>
                <c:pt idx="2">
                  <c:v>70.819999999999993</c:v>
                </c:pt>
                <c:pt idx="3">
                  <c:v>70.97</c:v>
                </c:pt>
                <c:pt idx="4">
                  <c:v>65.8</c:v>
                </c:pt>
              </c:numCache>
            </c:numRef>
          </c:val>
          <c:extLst>
            <c:ext xmlns:c16="http://schemas.microsoft.com/office/drawing/2014/chart" uri="{C3380CC4-5D6E-409C-BE32-E72D297353CC}">
              <c16:uniqueId val="{00000000-5DFA-45AE-8F2B-BE90B059CB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FA-45AE-8F2B-BE90B059CB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28-4207-9B5A-D951BF2EC8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8-4207-9B5A-D951BF2EC8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BF-4462-84C3-AD8B8D67CC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BF-4462-84C3-AD8B8D67CC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6C-48A2-B45D-90F4260C6FD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6C-48A2-B45D-90F4260C6FD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D2-4C5C-A82D-3DC1C053F9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D2-4C5C-A82D-3DC1C053F9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1618.63</c:v>
                </c:pt>
                <c:pt idx="1">
                  <c:v>1499.84</c:v>
                </c:pt>
                <c:pt idx="2">
                  <c:v>1369.05</c:v>
                </c:pt>
                <c:pt idx="3">
                  <c:v>1227.1199999999999</c:v>
                </c:pt>
                <c:pt idx="4">
                  <c:v>1082.3599999999999</c:v>
                </c:pt>
              </c:numCache>
            </c:numRef>
          </c:val>
          <c:extLst>
            <c:ext xmlns:c16="http://schemas.microsoft.com/office/drawing/2014/chart" uri="{C3380CC4-5D6E-409C-BE32-E72D297353CC}">
              <c16:uniqueId val="{00000000-27E2-4696-8D2C-56627B666F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27E2-4696-8D2C-56627B666F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93.55</c:v>
                </c:pt>
                <c:pt idx="1">
                  <c:v>92.09</c:v>
                </c:pt>
                <c:pt idx="2">
                  <c:v>94.63</c:v>
                </c:pt>
                <c:pt idx="3">
                  <c:v>92.54</c:v>
                </c:pt>
                <c:pt idx="4">
                  <c:v>99.45</c:v>
                </c:pt>
              </c:numCache>
            </c:numRef>
          </c:val>
          <c:extLst>
            <c:ext xmlns:c16="http://schemas.microsoft.com/office/drawing/2014/chart" uri="{C3380CC4-5D6E-409C-BE32-E72D297353CC}">
              <c16:uniqueId val="{00000000-0924-4DD6-89D6-46182137E3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0924-4DD6-89D6-46182137E3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206.23</c:v>
                </c:pt>
                <c:pt idx="1">
                  <c:v>190.14</c:v>
                </c:pt>
                <c:pt idx="2">
                  <c:v>191.11</c:v>
                </c:pt>
                <c:pt idx="3">
                  <c:v>190.49</c:v>
                </c:pt>
                <c:pt idx="4">
                  <c:v>176.64</c:v>
                </c:pt>
              </c:numCache>
            </c:numRef>
          </c:val>
          <c:extLst>
            <c:ext xmlns:c16="http://schemas.microsoft.com/office/drawing/2014/chart" uri="{C3380CC4-5D6E-409C-BE32-E72D297353CC}">
              <c16:uniqueId val="{00000000-69CA-4411-8E98-9E7F3F4857E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9CA-4411-8E98-9E7F3F4857E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多良木町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9069</v>
      </c>
      <c r="AM8" s="55"/>
      <c r="AN8" s="55"/>
      <c r="AO8" s="55"/>
      <c r="AP8" s="55"/>
      <c r="AQ8" s="55"/>
      <c r="AR8" s="55"/>
      <c r="AS8" s="55"/>
      <c r="AT8" s="54">
        <f>データ!T6</f>
        <v>165.86</v>
      </c>
      <c r="AU8" s="54"/>
      <c r="AV8" s="54"/>
      <c r="AW8" s="54"/>
      <c r="AX8" s="54"/>
      <c r="AY8" s="54"/>
      <c r="AZ8" s="54"/>
      <c r="BA8" s="54"/>
      <c r="BB8" s="54">
        <f>データ!U6</f>
        <v>54.68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65.099999999999994</v>
      </c>
      <c r="Q10" s="54"/>
      <c r="R10" s="54"/>
      <c r="S10" s="54"/>
      <c r="T10" s="54"/>
      <c r="U10" s="54"/>
      <c r="V10" s="54"/>
      <c r="W10" s="54">
        <f>データ!Q6</f>
        <v>100</v>
      </c>
      <c r="X10" s="54"/>
      <c r="Y10" s="54"/>
      <c r="Z10" s="54"/>
      <c r="AA10" s="54"/>
      <c r="AB10" s="54"/>
      <c r="AC10" s="54"/>
      <c r="AD10" s="55">
        <f>データ!R6</f>
        <v>4290</v>
      </c>
      <c r="AE10" s="55"/>
      <c r="AF10" s="55"/>
      <c r="AG10" s="55"/>
      <c r="AH10" s="55"/>
      <c r="AI10" s="55"/>
      <c r="AJ10" s="55"/>
      <c r="AK10" s="2"/>
      <c r="AL10" s="55">
        <f>データ!V6</f>
        <v>5829</v>
      </c>
      <c r="AM10" s="55"/>
      <c r="AN10" s="55"/>
      <c r="AO10" s="55"/>
      <c r="AP10" s="55"/>
      <c r="AQ10" s="55"/>
      <c r="AR10" s="55"/>
      <c r="AS10" s="55"/>
      <c r="AT10" s="54">
        <f>データ!W6</f>
        <v>3.32</v>
      </c>
      <c r="AU10" s="54"/>
      <c r="AV10" s="54"/>
      <c r="AW10" s="54"/>
      <c r="AX10" s="54"/>
      <c r="AY10" s="54"/>
      <c r="AZ10" s="54"/>
      <c r="BA10" s="54"/>
      <c r="BB10" s="54">
        <f>データ!X6</f>
        <v>1755.72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44</v>
      </c>
      <c r="O86" s="12" t="str">
        <f>データ!EO6</f>
        <v>【0.15】</v>
      </c>
    </row>
  </sheetData>
  <sheetProtection algorithmName="SHA-512" hashValue="v79ksB0cEU3CaEfg2nAHiW3YxetcGSVj2w7fB4smyrqf5hMsDCPjMebY0pGWSwcstfcIwG6tb+ngv6xLT8NzMA==" saltValue="ewGUQIkzaXdqyH8OzTGJ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435058</v>
      </c>
      <c r="D6" s="19">
        <f t="shared" si="3"/>
        <v>47</v>
      </c>
      <c r="E6" s="19">
        <f t="shared" si="3"/>
        <v>17</v>
      </c>
      <c r="F6" s="19">
        <f t="shared" si="3"/>
        <v>4</v>
      </c>
      <c r="G6" s="19">
        <f t="shared" si="3"/>
        <v>0</v>
      </c>
      <c r="H6" s="19" t="str">
        <f t="shared" si="3"/>
        <v>熊本県　多良木町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65.099999999999994</v>
      </c>
      <c r="Q6" s="20">
        <f t="shared" si="3"/>
        <v>100</v>
      </c>
      <c r="R6" s="20">
        <f t="shared" si="3"/>
        <v>4290</v>
      </c>
      <c r="S6" s="20">
        <f t="shared" si="3"/>
        <v>9069</v>
      </c>
      <c r="T6" s="20">
        <f t="shared" si="3"/>
        <v>165.86</v>
      </c>
      <c r="U6" s="20">
        <f t="shared" si="3"/>
        <v>54.68</v>
      </c>
      <c r="V6" s="20">
        <f t="shared" si="3"/>
        <v>5829</v>
      </c>
      <c r="W6" s="20">
        <f t="shared" si="3"/>
        <v>3.32</v>
      </c>
      <c r="X6" s="20">
        <f t="shared" si="3"/>
        <v>1755.72</v>
      </c>
      <c r="Y6" s="21">
        <f>IF(Y7="",NA(),Y7)</f>
        <v>73.209999999999994</v>
      </c>
      <c r="Z6" s="21">
        <f t="shared" ref="Z6:AH6" si="4">IF(Z7="",NA(),Z7)</f>
        <v>77.27</v>
      </c>
      <c r="AA6" s="21">
        <f t="shared" si="4"/>
        <v>70.819999999999993</v>
      </c>
      <c r="AB6" s="21">
        <f t="shared" si="4"/>
        <v>70.97</v>
      </c>
      <c r="AC6" s="21">
        <f t="shared" si="4"/>
        <v>65.8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1618.63</v>
      </c>
      <c r="BG6" s="21">
        <f t="shared" ref="BG6:BO6" si="7">IF(BG7="",NA(),BG7)</f>
        <v>1499.84</v>
      </c>
      <c r="BH6" s="21">
        <f t="shared" si="7"/>
        <v>1369.05</v>
      </c>
      <c r="BI6" s="21">
        <f t="shared" si="7"/>
        <v>1227.1199999999999</v>
      </c>
      <c r="BJ6" s="21">
        <f t="shared" si="7"/>
        <v>1082.3599999999999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93.55</v>
      </c>
      <c r="BR6" s="21">
        <f t="shared" ref="BR6:BZ6" si="8">IF(BR7="",NA(),BR7)</f>
        <v>92.09</v>
      </c>
      <c r="BS6" s="21">
        <f t="shared" si="8"/>
        <v>94.63</v>
      </c>
      <c r="BT6" s="21">
        <f t="shared" si="8"/>
        <v>92.54</v>
      </c>
      <c r="BU6" s="21">
        <f t="shared" si="8"/>
        <v>99.45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206.23</v>
      </c>
      <c r="CC6" s="21">
        <f t="shared" ref="CC6:CK6" si="9">IF(CC7="",NA(),CC7)</f>
        <v>190.14</v>
      </c>
      <c r="CD6" s="21">
        <f t="shared" si="9"/>
        <v>191.11</v>
      </c>
      <c r="CE6" s="21">
        <f t="shared" si="9"/>
        <v>190.49</v>
      </c>
      <c r="CF6" s="21">
        <f t="shared" si="9"/>
        <v>176.64</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72.72</v>
      </c>
      <c r="CY6" s="21">
        <f t="shared" ref="CY6:DG6" si="11">IF(CY7="",NA(),CY7)</f>
        <v>75.09</v>
      </c>
      <c r="CZ6" s="21">
        <f t="shared" si="11"/>
        <v>76.48</v>
      </c>
      <c r="DA6" s="21">
        <f t="shared" si="11"/>
        <v>78.97</v>
      </c>
      <c r="DB6" s="21">
        <f t="shared" si="11"/>
        <v>81.400000000000006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435058</v>
      </c>
      <c r="D7" s="23">
        <v>47</v>
      </c>
      <c r="E7" s="23">
        <v>17</v>
      </c>
      <c r="F7" s="23">
        <v>4</v>
      </c>
      <c r="G7" s="23">
        <v>0</v>
      </c>
      <c r="H7" s="23" t="s">
        <v>98</v>
      </c>
      <c r="I7" s="23" t="s">
        <v>99</v>
      </c>
      <c r="J7" s="23" t="s">
        <v>100</v>
      </c>
      <c r="K7" s="23" t="s">
        <v>101</v>
      </c>
      <c r="L7" s="23" t="s">
        <v>102</v>
      </c>
      <c r="M7" s="23" t="s">
        <v>103</v>
      </c>
      <c r="N7" s="24" t="s">
        <v>104</v>
      </c>
      <c r="O7" s="24" t="s">
        <v>105</v>
      </c>
      <c r="P7" s="24">
        <v>65.099999999999994</v>
      </c>
      <c r="Q7" s="24">
        <v>100</v>
      </c>
      <c r="R7" s="24">
        <v>4290</v>
      </c>
      <c r="S7" s="24">
        <v>9069</v>
      </c>
      <c r="T7" s="24">
        <v>165.86</v>
      </c>
      <c r="U7" s="24">
        <v>54.68</v>
      </c>
      <c r="V7" s="24">
        <v>5829</v>
      </c>
      <c r="W7" s="24">
        <v>3.32</v>
      </c>
      <c r="X7" s="24">
        <v>1755.72</v>
      </c>
      <c r="Y7" s="24">
        <v>73.209999999999994</v>
      </c>
      <c r="Z7" s="24">
        <v>77.27</v>
      </c>
      <c r="AA7" s="24">
        <v>70.819999999999993</v>
      </c>
      <c r="AB7" s="24">
        <v>70.97</v>
      </c>
      <c r="AC7" s="24">
        <v>65.8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1618.63</v>
      </c>
      <c r="BG7" s="24">
        <v>1499.84</v>
      </c>
      <c r="BH7" s="24">
        <v>1369.05</v>
      </c>
      <c r="BI7" s="24">
        <v>1227.1199999999999</v>
      </c>
      <c r="BJ7" s="24">
        <v>1082.3599999999999</v>
      </c>
      <c r="BK7" s="24">
        <v>1243.71</v>
      </c>
      <c r="BL7" s="24">
        <v>1194.1500000000001</v>
      </c>
      <c r="BM7" s="24">
        <v>1206.79</v>
      </c>
      <c r="BN7" s="24">
        <v>1258.43</v>
      </c>
      <c r="BO7" s="24">
        <v>1163.75</v>
      </c>
      <c r="BP7" s="24">
        <v>1201.79</v>
      </c>
      <c r="BQ7" s="24">
        <v>93.55</v>
      </c>
      <c r="BR7" s="24">
        <v>92.09</v>
      </c>
      <c r="BS7" s="24">
        <v>94.63</v>
      </c>
      <c r="BT7" s="24">
        <v>92.54</v>
      </c>
      <c r="BU7" s="24">
        <v>99.45</v>
      </c>
      <c r="BV7" s="24">
        <v>74.3</v>
      </c>
      <c r="BW7" s="24">
        <v>72.260000000000005</v>
      </c>
      <c r="BX7" s="24">
        <v>71.84</v>
      </c>
      <c r="BY7" s="24">
        <v>73.36</v>
      </c>
      <c r="BZ7" s="24">
        <v>72.599999999999994</v>
      </c>
      <c r="CA7" s="24">
        <v>75.31</v>
      </c>
      <c r="CB7" s="24">
        <v>206.23</v>
      </c>
      <c r="CC7" s="24">
        <v>190.14</v>
      </c>
      <c r="CD7" s="24">
        <v>191.11</v>
      </c>
      <c r="CE7" s="24">
        <v>190.49</v>
      </c>
      <c r="CF7" s="24">
        <v>176.64</v>
      </c>
      <c r="CG7" s="24">
        <v>221.81</v>
      </c>
      <c r="CH7" s="24">
        <v>230.02</v>
      </c>
      <c r="CI7" s="24">
        <v>228.47</v>
      </c>
      <c r="CJ7" s="24">
        <v>224.88</v>
      </c>
      <c r="CK7" s="24">
        <v>228.64</v>
      </c>
      <c r="CL7" s="24">
        <v>216.39</v>
      </c>
      <c r="CM7" s="24" t="s">
        <v>104</v>
      </c>
      <c r="CN7" s="24" t="s">
        <v>104</v>
      </c>
      <c r="CO7" s="24" t="s">
        <v>104</v>
      </c>
      <c r="CP7" s="24" t="s">
        <v>104</v>
      </c>
      <c r="CQ7" s="24" t="s">
        <v>104</v>
      </c>
      <c r="CR7" s="24">
        <v>43.36</v>
      </c>
      <c r="CS7" s="24">
        <v>42.56</v>
      </c>
      <c r="CT7" s="24">
        <v>42.47</v>
      </c>
      <c r="CU7" s="24">
        <v>42.4</v>
      </c>
      <c r="CV7" s="24">
        <v>42.28</v>
      </c>
      <c r="CW7" s="24">
        <v>42.57</v>
      </c>
      <c r="CX7" s="24">
        <v>72.72</v>
      </c>
      <c r="CY7" s="24">
        <v>75.09</v>
      </c>
      <c r="CZ7" s="24">
        <v>76.48</v>
      </c>
      <c r="DA7" s="24">
        <v>78.97</v>
      </c>
      <c r="DB7" s="24">
        <v>81.400000000000006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中村綾子</cp:lastModifiedBy>
  <dcterms:created xsi:type="dcterms:W3CDTF">2022-12-01T01:53:03Z</dcterms:created>
  <dcterms:modified xsi:type="dcterms:W3CDTF">2023-01-18T07:20:27Z</dcterms:modified>
  <cp:category/>
</cp:coreProperties>
</file>