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4\総務課\財政係\R4年度\△【未0125〆】050110【上下水道係へ回答依頼済】公営企業に係る経営比較分析表（令和３年度(2021年度決算）の分析等について（依頼）\回答\"/>
    </mc:Choice>
  </mc:AlternateContent>
  <workbookProtection workbookAlgorithmName="SHA-512" workbookHashValue="hJbKDS12iBg5+eUklINFW1WNk1CzPmuWbonZ+6K6LrlHOXIZ307RPeSgUcETu5GtrBVgMoKee4+aMS0JQTmX1Q==" workbookSaltValue="8Hpm3AJxMTUk3JsbTmJy+Q==" workbookSpinCount="100000" lockStructure="1"/>
  <bookViews>
    <workbookView xWindow="0" yWindow="0" windowWidth="28800" windowHeight="116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<sst xmlns="http://schemas.openxmlformats.org/spreadsheetml/2006/main" count="236" uniqueCount="119">
  <si>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</si>
  <si>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</si>
  <si>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</si>
  <si>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</si>
  <si>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</si>
  <si>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</si>
  <si>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</si>
  <si>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</si>
  <si>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</si>
  <si>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</si>
  <si>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</si>
  <si>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</si>
  <si>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</si>
  <si>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</si>
  <si>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</si>
  <si>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</si>
  <si>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</si>
  <si>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</si>
  <si>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</si>
  <si>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</si>
  <si>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</si>
  <si>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</si>
  <si>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</si>
  <si>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</si>
  <si>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</si>
  <si>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</si>
  <si>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</si>
  <si>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</si>
  <si>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</si>
  <si>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</si>
  <si>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</si>
  <si>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</si>
  <si>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</si>
  <si>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</si>
  <si>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</si>
  <si>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</si>
  <si>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</si>
  <si>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</si>
  <si>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</si>
  <si>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</si>
  <si>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</si>
  <si>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</si>
  <si>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</si>
  <si>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</si>
  <si>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</si>
  <si>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</si>
  <si>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</si>
  <si>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</si>
  <si>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</si>
  <si>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</si>
  <si>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</si>
  <si>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</si>
  <si>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</si>
  <si>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</si>
  <si>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</si>
  <si>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</si>
  <si>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</si>
  <si>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</si>
  <si>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</si>
  <si>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</si>
  <si>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</si>
  <si>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</si>
  <si>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</si>
  <si>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</si>
  <si>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</si>
  <si>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</si>
  <si>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</si>
  <si>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</si>
  <si>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</si>
  <si>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</si>
  <si>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</si>
  <si>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</si>
  <si>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</si>
  <si>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</si>
  <si>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</si>
  <si>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</si>
  <si>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</si>
  <si>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</si>
  <si>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</si>
  <si>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</si>
  <si>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</si>
  <si>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</si>
  <si>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</si>
  <si>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</si>
  <si>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</si>
  <si>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</si>
  <si>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</si>
  <si>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</si>
  <si>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</si>
  <si>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</si>
  <si>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</si>
  <si>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</si>
  <si>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</si>
  <si>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</si>
  <si>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</si>
  <si>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</si>
  <si>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</si>
  <si>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</si>
  <si>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</si>
  <si>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</si>
  <si>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</si>
  <si>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</si>
  <si>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</si>
  <si>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</si>
  <si>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</si>
  <si>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</si>
  <si>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</si>
  <si>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</si>
  <si>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</si>
  <si>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</si>
  <si>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</si>
  <si>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</si>
  <si>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</si>
  <si>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</si>
  <si>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</si>
  <si>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</si>
  <si>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当初からの処理場建設費・管路整備費用にかかった地方債償還金が年々増えており、また、熊本地震の災害復旧にかかった地方債償還が増えたことにより単年度収支が赤字となっていることから、更なる費用の削減と接続率の向上による収益の増により健全経営を図る。
④類似団体平均値より低い数値を示しているものの、供用開始から15年以上が経過し、設備等の更新が必要となることから、普及促進を進め収益向上を図る。
⑤使用料で回収すべき経費をすべて賄えている状況であり、今後も更なる費用の削減及び接続率の向上を図る。
⑥類似団体と比較して低い数値を維持している。今後も施設の稼働状況に十分注意し、消費電力量を抑える等の効率的な汚水処理を行っていく。
⑦住宅の新築や改築により下水道接続世帯が増加しており、類似団体より高い利用率となっている。面整備の途中にあり、今後も下水道接続世帯の増加が見込まれることから、将来的に稼働率の向上による一定の改善が見込まれる。
⑧類似団体と同値となっているが、右肩上がりで上昇していることから、水質保全の面では年々向上している。</t>
    <rPh sb="47" eb="49">
      <t>サイガイ</t>
    </rPh>
    <rPh sb="49" eb="51">
      <t>フッキュウ</t>
    </rPh>
    <rPh sb="56" eb="59">
      <t>チホウサイ</t>
    </rPh>
    <rPh sb="59" eb="61">
      <t>ショウカン</t>
    </rPh>
    <rPh sb="62" eb="63">
      <t>フ</t>
    </rPh>
    <rPh sb="70" eb="73">
      <t>タンネンド</t>
    </rPh>
    <rPh sb="73" eb="75">
      <t>シュウシ</t>
    </rPh>
    <rPh sb="76" eb="78">
      <t>アカジ</t>
    </rPh>
    <rPh sb="107" eb="109">
      <t>シュウエキ</t>
    </rPh>
    <rPh sb="110" eb="111">
      <t>ゾウ</t>
    </rPh>
    <rPh sb="358" eb="359">
      <t>メン</t>
    </rPh>
    <rPh sb="359" eb="361">
      <t>セイビ</t>
    </rPh>
    <rPh sb="362" eb="364">
      <t>トチュウ</t>
    </rPh>
    <rPh sb="368" eb="370">
      <t>コンゴ</t>
    </rPh>
    <rPh sb="371" eb="374">
      <t>ゲスイドウ</t>
    </rPh>
    <rPh sb="374" eb="376">
      <t>セツゾク</t>
    </rPh>
    <rPh sb="376" eb="378">
      <t>セタイ</t>
    </rPh>
    <rPh sb="379" eb="381">
      <t>ゾウカ</t>
    </rPh>
    <rPh sb="382" eb="384">
      <t>ミコ</t>
    </rPh>
    <rPh sb="400" eb="402">
      <t>コウジョウ</t>
    </rPh>
    <phoneticPr fontId="4"/>
  </si>
  <si>
    <t>　供用開始後17年で管渠等の更新は行っていないが、熊本地震により被災した管渠の復旧工事を行ったため、類似団体より管渠改善率が高い数値を示している。今後はストックマネジメント計画により、将来的な更新を視野に入れた管理を行っていく。</t>
    <phoneticPr fontId="4"/>
  </si>
  <si>
    <t>　事業開始当初から大規模集客施設や土地区画整理事業区域の施設整備により安定的な経営状況にあるが、面整備の途中に熊本地震で被災した影響により施設の修繕などに費やした費用の返済等の課題が残る。今後は、嘉島町公共下水道事業経営戦略やストックマネジメント計画により、将来的な更新を視野に入れた管理を行っていく必要がある。</t>
    <rPh sb="41" eb="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</si>
</sst>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4.29</c:v>
                </c:pt>
                <c:pt idx="1">
                  <c:v>6.41</c:v>
                </c:pt>
                <c:pt idx="2">
                  <c:v>2.77</c:v>
                </c:pt>
                <c:pt idx="3">
                  <c:v>4.16</c:v>
                </c:pt>
                <c:pt idx="4">
                  <c:v>3.32</c:v>
                </c:pt>
              </c:numCache>
            </c:numRef>
          </c:val>
          <c:extLst>
            <c:ext xmlns:c16="http://schemas.microsoft.com/office/drawing/2014/chart" uri="{C3380CC4-5D6E-409C-BE32-E72D297353CC}">
              <c16:uniqueId val="{00000000-0127-4AF3-8CBB-7D641AA6E7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1.65</c:v>
                </c:pt>
                <c:pt idx="4">
                  <c:v>0.14000000000000001</c:v>
                </c:pt>
              </c:numCache>
            </c:numRef>
          </c:val>
          <c:smooth val="0"/>
          <c:extLst>
            <c:ext xmlns:c16="http://schemas.microsoft.com/office/drawing/2014/chart" uri="{C3380CC4-5D6E-409C-BE32-E72D297353CC}">
              <c16:uniqueId val="{00000001-0127-4AF3-8CBB-7D641AA6E7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53.27</c:v>
                </c:pt>
                <c:pt idx="1">
                  <c:v>53.27</c:v>
                </c:pt>
                <c:pt idx="2">
                  <c:v>53.77</c:v>
                </c:pt>
                <c:pt idx="3">
                  <c:v>52.67</c:v>
                </c:pt>
                <c:pt idx="4">
                  <c:v>54.19</c:v>
                </c:pt>
              </c:numCache>
            </c:numRef>
          </c:val>
          <c:extLst>
            <c:ext xmlns:c16="http://schemas.microsoft.com/office/drawing/2014/chart" uri="{C3380CC4-5D6E-409C-BE32-E72D297353CC}">
              <c16:uniqueId val="{00000000-A698-480F-8608-6D310827B9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50.53</c:v>
                </c:pt>
                <c:pt idx="4">
                  <c:v>51.42</c:v>
                </c:pt>
              </c:numCache>
            </c:numRef>
          </c:val>
          <c:smooth val="0"/>
          <c:extLst>
            <c:ext xmlns:c16="http://schemas.microsoft.com/office/drawing/2014/chart" uri="{C3380CC4-5D6E-409C-BE32-E72D297353CC}">
              <c16:uniqueId val="{00000001-A698-480F-8608-6D310827B9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68.61</c:v>
                </c:pt>
                <c:pt idx="1">
                  <c:v>73.16</c:v>
                </c:pt>
                <c:pt idx="2">
                  <c:v>76.290000000000006</c:v>
                </c:pt>
                <c:pt idx="3">
                  <c:v>81.010000000000005</c:v>
                </c:pt>
                <c:pt idx="4">
                  <c:v>81.34</c:v>
                </c:pt>
              </c:numCache>
            </c:numRef>
          </c:val>
          <c:extLst>
            <c:ext xmlns:c16="http://schemas.microsoft.com/office/drawing/2014/chart" uri="{C3380CC4-5D6E-409C-BE32-E72D297353CC}">
              <c16:uniqueId val="{00000000-2C01-4EA9-8501-2E01FF409C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82.08</c:v>
                </c:pt>
                <c:pt idx="4">
                  <c:v>81.34</c:v>
                </c:pt>
              </c:numCache>
            </c:numRef>
          </c:val>
          <c:smooth val="0"/>
          <c:extLst>
            <c:ext xmlns:c16="http://schemas.microsoft.com/office/drawing/2014/chart" uri="{C3380CC4-5D6E-409C-BE32-E72D297353CC}">
              <c16:uniqueId val="{00000001-2C01-4EA9-8501-2E01FF409C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100.46</c:v>
                </c:pt>
                <c:pt idx="1">
                  <c:v>100.84</c:v>
                </c:pt>
                <c:pt idx="2">
                  <c:v>103.88</c:v>
                </c:pt>
                <c:pt idx="3">
                  <c:v>101.28</c:v>
                </c:pt>
                <c:pt idx="4">
                  <c:v>97.98</c:v>
                </c:pt>
              </c:numCache>
            </c:numRef>
          </c:val>
          <c:extLst>
            <c:ext xmlns:c16="http://schemas.microsoft.com/office/drawing/2014/chart" uri="{C3380CC4-5D6E-409C-BE32-E72D297353CC}">
              <c16:uniqueId val="{00000000-B722-41AA-A246-08905114FB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2-41AA-A246-08905114FB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5F-4C19-807C-FC92FB3D05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5F-4C19-807C-FC92FB3D05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1-4158-97CB-26C65D990C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1-4158-97CB-26C65D990C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3-4FD1-A279-438D6952DE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3-4FD1-A279-438D6952DE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9F-4BF3-A412-018B67C74F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9F-4BF3-A412-018B67C74F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793.72</c:v>
                </c:pt>
                <c:pt idx="1">
                  <c:v>782.25</c:v>
                </c:pt>
                <c:pt idx="2">
                  <c:v>677.53</c:v>
                </c:pt>
                <c:pt idx="3">
                  <c:v>797.58</c:v>
                </c:pt>
                <c:pt idx="4">
                  <c:v>721.03</c:v>
                </c:pt>
              </c:numCache>
            </c:numRef>
          </c:val>
          <c:extLst>
            <c:ext xmlns:c16="http://schemas.microsoft.com/office/drawing/2014/chart" uri="{C3380CC4-5D6E-409C-BE32-E72D297353CC}">
              <c16:uniqueId val="{00000000-FDD4-4ABC-98AF-F4F26E47EB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1050.51</c:v>
                </c:pt>
                <c:pt idx="4">
                  <c:v>1102.01</c:v>
                </c:pt>
              </c:numCache>
            </c:numRef>
          </c:val>
          <c:smooth val="0"/>
          <c:extLst>
            <c:ext xmlns:c16="http://schemas.microsoft.com/office/drawing/2014/chart" uri="{C3380CC4-5D6E-409C-BE32-E72D297353CC}">
              <c16:uniqueId val="{00000001-FDD4-4ABC-98AF-F4F26E47EB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77-4256-A445-06D3960EBF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82.65</c:v>
                </c:pt>
                <c:pt idx="4">
                  <c:v>82.55</c:v>
                </c:pt>
              </c:numCache>
            </c:numRef>
          </c:val>
          <c:smooth val="0"/>
          <c:extLst>
            <c:ext xmlns:c16="http://schemas.microsoft.com/office/drawing/2014/chart" uri="{C3380CC4-5D6E-409C-BE32-E72D297353CC}">
              <c16:uniqueId val="{00000001-9A77-4256-A445-06D3960EBF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180</c:v>
                </c:pt>
                <c:pt idx="1">
                  <c:v>180</c:v>
                </c:pt>
                <c:pt idx="2">
                  <c:v>180</c:v>
                </c:pt>
                <c:pt idx="3">
                  <c:v>185</c:v>
                </c:pt>
                <c:pt idx="4">
                  <c:v>185</c:v>
                </c:pt>
              </c:numCache>
            </c:numRef>
          </c:val>
          <c:extLst>
            <c:ext xmlns:c16="http://schemas.microsoft.com/office/drawing/2014/chart" uri="{C3380CC4-5D6E-409C-BE32-E72D297353CC}">
              <c16:uniqueId val="{00000000-DD94-4525-B65B-A5B872D36B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186.3</c:v>
                </c:pt>
                <c:pt idx="4">
                  <c:v>188.38</c:v>
                </c:pt>
              </c:numCache>
            </c:numRef>
          </c:val>
          <c:smooth val="0"/>
          <c:extLst>
            <c:ext xmlns:c16="http://schemas.microsoft.com/office/drawing/2014/chart" uri="{C3380CC4-5D6E-409C-BE32-E72D297353CC}">
              <c16:uniqueId val="{00000001-DD94-4525-B65B-A5B872D36B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I6" sqref="BI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嘉島町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54">
        <f>データ!S6</f>
        <v>9891</v>
      </c>
      <c r="AM8" s="54"/>
      <c r="AN8" s="54"/>
      <c r="AO8" s="54"/>
      <c r="AP8" s="54"/>
      <c r="AQ8" s="54"/>
      <c r="AR8" s="54"/>
      <c r="AS8" s="54"/>
      <c r="AT8" s="53">
        <f>データ!T6</f>
        <v>16.649999999999999</v>
      </c>
      <c r="AU8" s="53"/>
      <c r="AV8" s="53"/>
      <c r="AW8" s="53"/>
      <c r="AX8" s="53"/>
      <c r="AY8" s="53"/>
      <c r="AZ8" s="53"/>
      <c r="BA8" s="53"/>
      <c r="BB8" s="53">
        <f>データ!U6</f>
        <v>594.04999999999995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74.849999999999994</v>
      </c>
      <c r="Q10" s="53"/>
      <c r="R10" s="53"/>
      <c r="S10" s="53"/>
      <c r="T10" s="53"/>
      <c r="U10" s="53"/>
      <c r="V10" s="53"/>
      <c r="W10" s="53">
        <f>データ!Q6</f>
        <v>87.34</v>
      </c>
      <c r="X10" s="53"/>
      <c r="Y10" s="53"/>
      <c r="Z10" s="53"/>
      <c r="AA10" s="53"/>
      <c r="AB10" s="53"/>
      <c r="AC10" s="53"/>
      <c r="AD10" s="54">
        <f>データ!R6</f>
        <v>4190</v>
      </c>
      <c r="AE10" s="54"/>
      <c r="AF10" s="54"/>
      <c r="AG10" s="54"/>
      <c r="AH10" s="54"/>
      <c r="AI10" s="54"/>
      <c r="AJ10" s="54"/>
      <c r="AK10" s="2"/>
      <c r="AL10" s="54">
        <f>データ!V6</f>
        <v>7385</v>
      </c>
      <c r="AM10" s="54"/>
      <c r="AN10" s="54"/>
      <c r="AO10" s="54"/>
      <c r="AP10" s="54"/>
      <c r="AQ10" s="54"/>
      <c r="AR10" s="54"/>
      <c r="AS10" s="54"/>
      <c r="AT10" s="53">
        <f>データ!W6</f>
        <v>2.54</v>
      </c>
      <c r="AU10" s="53"/>
      <c r="AV10" s="53"/>
      <c r="AW10" s="53"/>
      <c r="AX10" s="53"/>
      <c r="AY10" s="53"/>
      <c r="AZ10" s="53"/>
      <c r="BA10" s="53"/>
      <c r="BB10" s="53">
        <f>データ!X6</f>
        <v>2907.48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lknwQzcV2SJmGZtQCSc94Z/BrNca2v5BCVwowE4oYY02KbVAOa2wkKx7Q6ihRT/dxn7xdyZu/gE/H0mWF1P1jw==" saltValue="6GuwFU2FLceq/p8TdPDC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434426</v>
      </c>
      <c r="D6" s="19">
        <f t="shared" si="3"/>
        <v>47</v>
      </c>
      <c r="E6" s="19">
        <f t="shared" si="3"/>
        <v>17</v>
      </c>
      <c r="F6" s="19">
        <f t="shared" si="3"/>
        <v>1</v>
      </c>
      <c r="G6" s="19">
        <f t="shared" si="3"/>
        <v>0</v>
      </c>
      <c r="H6" s="19" t="str">
        <f t="shared" si="3"/>
        <v>熊本県　嘉島町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74.849999999999994</v>
      </c>
      <c r="Q6" s="20">
        <f t="shared" si="3"/>
        <v>87.34</v>
      </c>
      <c r="R6" s="20">
        <f t="shared" si="3"/>
        <v>4190</v>
      </c>
      <c r="S6" s="20">
        <f t="shared" si="3"/>
        <v>9891</v>
      </c>
      <c r="T6" s="20">
        <f t="shared" si="3"/>
        <v>16.649999999999999</v>
      </c>
      <c r="U6" s="20">
        <f t="shared" si="3"/>
        <v>594.04999999999995</v>
      </c>
      <c r="V6" s="20">
        <f t="shared" si="3"/>
        <v>7385</v>
      </c>
      <c r="W6" s="20">
        <f t="shared" si="3"/>
        <v>2.54</v>
      </c>
      <c r="X6" s="20">
        <f t="shared" si="3"/>
        <v>2907.48</v>
      </c>
      <c r="Y6" s="21">
        <f>IF(Y7="",NA(),Y7)</f>
        <v>100.46</v>
      </c>
      <c r="Z6" s="21">
        <f t="shared" ref="Z6:AH6" si="4">IF(Z7="",NA(),Z7)</f>
        <v>100.84</v>
      </c>
      <c r="AA6" s="21">
        <f t="shared" si="4"/>
        <v>103.88</v>
      </c>
      <c r="AB6" s="21">
        <f t="shared" si="4"/>
        <v>101.28</v>
      </c>
      <c r="AC6" s="21">
        <f t="shared" si="4"/>
        <v>97.98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793.72</v>
      </c>
      <c r="BG6" s="21">
        <f t="shared" ref="BG6:BO6" si="7">IF(BG7="",NA(),BG7)</f>
        <v>782.25</v>
      </c>
      <c r="BH6" s="21">
        <f t="shared" si="7"/>
        <v>677.53</v>
      </c>
      <c r="BI6" s="21">
        <f t="shared" si="7"/>
        <v>797.58</v>
      </c>
      <c r="BJ6" s="21">
        <f t="shared" si="7"/>
        <v>721.03</v>
      </c>
      <c r="BK6" s="21">
        <f t="shared" si="7"/>
        <v>876.19</v>
      </c>
      <c r="BL6" s="21">
        <f t="shared" si="7"/>
        <v>722.53</v>
      </c>
      <c r="BM6" s="21">
        <f t="shared" si="7"/>
        <v>933.3</v>
      </c>
      <c r="BN6" s="21">
        <f t="shared" si="7"/>
        <v>1050.51</v>
      </c>
      <c r="BO6" s="21">
        <f t="shared" si="7"/>
        <v>1102.01</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75.7</v>
      </c>
      <c r="BW6" s="21">
        <f t="shared" si="8"/>
        <v>74.61</v>
      </c>
      <c r="BX6" s="21">
        <f t="shared" si="8"/>
        <v>77.510000000000005</v>
      </c>
      <c r="BY6" s="21">
        <f t="shared" si="8"/>
        <v>82.65</v>
      </c>
      <c r="BZ6" s="21">
        <f t="shared" si="8"/>
        <v>82.55</v>
      </c>
      <c r="CA6" s="20" t="str">
        <f>IF(CA7="","",IF(CA7="-","【-】","【"&amp;SUBSTITUTE(TEXT(CA7,"#,##0.00"),"-","△")&amp;"】"))</f>
        <v>【99.73】</v>
      </c>
      <c r="CB6" s="21">
        <f>IF(CB7="",NA(),CB7)</f>
        <v>180</v>
      </c>
      <c r="CC6" s="21">
        <f t="shared" ref="CC6:CK6" si="9">IF(CC7="",NA(),CC7)</f>
        <v>180</v>
      </c>
      <c r="CD6" s="21">
        <f t="shared" si="9"/>
        <v>180</v>
      </c>
      <c r="CE6" s="21">
        <f t="shared" si="9"/>
        <v>185</v>
      </c>
      <c r="CF6" s="21">
        <f t="shared" si="9"/>
        <v>185</v>
      </c>
      <c r="CG6" s="21">
        <f t="shared" si="9"/>
        <v>230.04</v>
      </c>
      <c r="CH6" s="21">
        <f t="shared" si="9"/>
        <v>233.5</v>
      </c>
      <c r="CI6" s="21">
        <f t="shared" si="9"/>
        <v>221.95</v>
      </c>
      <c r="CJ6" s="21">
        <f t="shared" si="9"/>
        <v>186.3</v>
      </c>
      <c r="CK6" s="21">
        <f t="shared" si="9"/>
        <v>188.38</v>
      </c>
      <c r="CL6" s="20" t="str">
        <f>IF(CL7="","",IF(CL7="-","【-】","【"&amp;SUBSTITUTE(TEXT(CL7,"#,##0.00"),"-","△")&amp;"】"))</f>
        <v>【134.98】</v>
      </c>
      <c r="CM6" s="21">
        <f>IF(CM7="",NA(),CM7)</f>
        <v>53.27</v>
      </c>
      <c r="CN6" s="21">
        <f t="shared" ref="CN6:CV6" si="10">IF(CN7="",NA(),CN7)</f>
        <v>53.27</v>
      </c>
      <c r="CO6" s="21">
        <f t="shared" si="10"/>
        <v>53.77</v>
      </c>
      <c r="CP6" s="21">
        <f t="shared" si="10"/>
        <v>52.67</v>
      </c>
      <c r="CQ6" s="21">
        <f t="shared" si="10"/>
        <v>54.19</v>
      </c>
      <c r="CR6" s="21">
        <f t="shared" si="10"/>
        <v>42.4</v>
      </c>
      <c r="CS6" s="21">
        <f t="shared" si="10"/>
        <v>45.44</v>
      </c>
      <c r="CT6" s="21">
        <f t="shared" si="10"/>
        <v>47.28</v>
      </c>
      <c r="CU6" s="21">
        <f t="shared" si="10"/>
        <v>50.53</v>
      </c>
      <c r="CV6" s="21">
        <f t="shared" si="10"/>
        <v>51.42</v>
      </c>
      <c r="CW6" s="20" t="str">
        <f>IF(CW7="","",IF(CW7="-","【-】","【"&amp;SUBSTITUTE(TEXT(CW7,"#,##0.00"),"-","△")&amp;"】"))</f>
        <v>【59.99】</v>
      </c>
      <c r="CX6" s="21">
        <f>IF(CX7="",NA(),CX7)</f>
        <v>68.61</v>
      </c>
      <c r="CY6" s="21">
        <f t="shared" ref="CY6:DG6" si="11">IF(CY7="",NA(),CY7)</f>
        <v>73.16</v>
      </c>
      <c r="CZ6" s="21">
        <f t="shared" si="11"/>
        <v>76.290000000000006</v>
      </c>
      <c r="DA6" s="21">
        <f t="shared" si="11"/>
        <v>81.010000000000005</v>
      </c>
      <c r="DB6" s="21">
        <f t="shared" si="11"/>
        <v>81.34</v>
      </c>
      <c r="DC6" s="21">
        <f t="shared" si="11"/>
        <v>65.77</v>
      </c>
      <c r="DD6" s="21">
        <f t="shared" si="11"/>
        <v>65.97</v>
      </c>
      <c r="DE6" s="21">
        <f t="shared" si="11"/>
        <v>64.7</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4.29</v>
      </c>
      <c r="EF6" s="21">
        <f t="shared" ref="EF6:EN6" si="14">IF(EF7="",NA(),EF7)</f>
        <v>6.41</v>
      </c>
      <c r="EG6" s="21">
        <f t="shared" si="14"/>
        <v>2.77</v>
      </c>
      <c r="EH6" s="21">
        <f t="shared" si="14"/>
        <v>4.16</v>
      </c>
      <c r="EI6" s="21">
        <f t="shared" si="14"/>
        <v>3.32</v>
      </c>
      <c r="EJ6" s="21">
        <f t="shared" si="14"/>
        <v>0.15</v>
      </c>
      <c r="EK6" s="21">
        <f t="shared" si="14"/>
        <v>0.25</v>
      </c>
      <c r="EL6" s="21">
        <f t="shared" si="14"/>
        <v>0.18</v>
      </c>
      <c r="EM6" s="21">
        <f t="shared" si="14"/>
        <v>1.65</v>
      </c>
      <c r="EN6" s="21">
        <f t="shared" si="14"/>
        <v>0.14000000000000001</v>
      </c>
      <c r="EO6" s="20" t="str">
        <f>IF(EO7="","",IF(EO7="-","【-】","【"&amp;SUBSTITUTE(TEXT(EO7,"#,##0.00"),"-","△")&amp;"】"))</f>
        <v>【0.24】</v>
      </c>
    </row>
    <row r="7" spans="1:145" s="22" customFormat="1" x14ac:dyDescent="0.15">
      <c r="A7" s="14"/>
      <c r="B7" s="23">
        <v>2021</v>
      </c>
      <c r="C7" s="23">
        <v>434426</v>
      </c>
      <c r="D7" s="23">
        <v>47</v>
      </c>
      <c r="E7" s="23">
        <v>17</v>
      </c>
      <c r="F7" s="23">
        <v>1</v>
      </c>
      <c r="G7" s="23">
        <v>0</v>
      </c>
      <c r="H7" s="23" t="s">
        <v>97</v>
      </c>
      <c r="I7" s="23" t="s">
        <v>98</v>
      </c>
      <c r="J7" s="23" t="s">
        <v>99</v>
      </c>
      <c r="K7" s="23" t="s">
        <v>100</v>
      </c>
      <c r="L7" s="23" t="s">
        <v>101</v>
      </c>
      <c r="M7" s="23" t="s">
        <v>102</v>
      </c>
      <c r="N7" s="24" t="s">
        <v>103</v>
      </c>
      <c r="O7" s="24" t="s">
        <v>104</v>
      </c>
      <c r="P7" s="24">
        <v>74.849999999999994</v>
      </c>
      <c r="Q7" s="24">
        <v>87.34</v>
      </c>
      <c r="R7" s="24">
        <v>4190</v>
      </c>
      <c r="S7" s="24">
        <v>9891</v>
      </c>
      <c r="T7" s="24">
        <v>16.649999999999999</v>
      </c>
      <c r="U7" s="24">
        <v>594.04999999999995</v>
      </c>
      <c r="V7" s="24">
        <v>7385</v>
      </c>
      <c r="W7" s="24">
        <v>2.54</v>
      </c>
      <c r="X7" s="24">
        <v>2907.48</v>
      </c>
      <c r="Y7" s="24">
        <v>100.46</v>
      </c>
      <c r="Z7" s="24">
        <v>100.84</v>
      </c>
      <c r="AA7" s="24">
        <v>103.88</v>
      </c>
      <c r="AB7" s="24">
        <v>101.28</v>
      </c>
      <c r="AC7" s="24">
        <v>97.98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793.72</v>
      </c>
      <c r="BG7" s="24">
        <v>782.25</v>
      </c>
      <c r="BH7" s="24">
        <v>677.53</v>
      </c>
      <c r="BI7" s="24">
        <v>797.58</v>
      </c>
      <c r="BJ7" s="24">
        <v>721.03</v>
      </c>
      <c r="BK7" s="24">
        <v>876.19</v>
      </c>
      <c r="BL7" s="24">
        <v>722.53</v>
      </c>
      <c r="BM7" s="24">
        <v>933.3</v>
      </c>
      <c r="BN7" s="24">
        <v>1050.51</v>
      </c>
      <c r="BO7" s="24">
        <v>1102.01</v>
      </c>
      <c r="BP7" s="24">
        <v>669.11</v>
      </c>
      <c r="BQ7" s="24">
        <v>100</v>
      </c>
      <c r="BR7" s="24">
        <v>100</v>
      </c>
      <c r="BS7" s="24">
        <v>100</v>
      </c>
      <c r="BT7" s="24">
        <v>100</v>
      </c>
      <c r="BU7" s="24">
        <v>100</v>
      </c>
      <c r="BV7" s="24">
        <v>75.7</v>
      </c>
      <c r="BW7" s="24">
        <v>74.61</v>
      </c>
      <c r="BX7" s="24">
        <v>77.510000000000005</v>
      </c>
      <c r="BY7" s="24">
        <v>82.65</v>
      </c>
      <c r="BZ7" s="24">
        <v>82.55</v>
      </c>
      <c r="CA7" s="24">
        <v>99.73</v>
      </c>
      <c r="CB7" s="24">
        <v>180</v>
      </c>
      <c r="CC7" s="24">
        <v>180</v>
      </c>
      <c r="CD7" s="24">
        <v>180</v>
      </c>
      <c r="CE7" s="24">
        <v>185</v>
      </c>
      <c r="CF7" s="24">
        <v>185</v>
      </c>
      <c r="CG7" s="24">
        <v>230.04</v>
      </c>
      <c r="CH7" s="24">
        <v>233.5</v>
      </c>
      <c r="CI7" s="24">
        <v>221.95</v>
      </c>
      <c r="CJ7" s="24">
        <v>186.3</v>
      </c>
      <c r="CK7" s="24">
        <v>188.38</v>
      </c>
      <c r="CL7" s="24">
        <v>134.97999999999999</v>
      </c>
      <c r="CM7" s="24">
        <v>53.27</v>
      </c>
      <c r="CN7" s="24">
        <v>53.27</v>
      </c>
      <c r="CO7" s="24">
        <v>53.77</v>
      </c>
      <c r="CP7" s="24">
        <v>52.67</v>
      </c>
      <c r="CQ7" s="24">
        <v>54.19</v>
      </c>
      <c r="CR7" s="24">
        <v>42.4</v>
      </c>
      <c r="CS7" s="24">
        <v>45.44</v>
      </c>
      <c r="CT7" s="24">
        <v>47.28</v>
      </c>
      <c r="CU7" s="24">
        <v>50.53</v>
      </c>
      <c r="CV7" s="24">
        <v>51.42</v>
      </c>
      <c r="CW7" s="24">
        <v>59.99</v>
      </c>
      <c r="CX7" s="24">
        <v>68.61</v>
      </c>
      <c r="CY7" s="24">
        <v>73.16</v>
      </c>
      <c r="CZ7" s="24">
        <v>76.290000000000006</v>
      </c>
      <c r="DA7" s="24">
        <v>81.010000000000005</v>
      </c>
      <c r="DB7" s="24">
        <v>81.34</v>
      </c>
      <c r="DC7" s="24">
        <v>65.77</v>
      </c>
      <c r="DD7" s="24">
        <v>65.97</v>
      </c>
      <c r="DE7" s="24">
        <v>64.7</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4.29</v>
      </c>
      <c r="EF7" s="24">
        <v>6.41</v>
      </c>
      <c r="EG7" s="24">
        <v>2.77</v>
      </c>
      <c r="EH7" s="24">
        <v>4.16</v>
      </c>
      <c r="EI7" s="24">
        <v>3.32</v>
      </c>
      <c r="EJ7" s="24">
        <v>0.15</v>
      </c>
      <c r="EK7" s="24">
        <v>0.25</v>
      </c>
      <c r="EL7" s="24">
        <v>0.18</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幸志朗</cp:lastModifiedBy>
  <dcterms:created xsi:type="dcterms:W3CDTF">2023-01-12T23:54:33Z</dcterms:created>
  <dcterms:modified xsi:type="dcterms:W3CDTF">2023-01-17T23:38:20Z</dcterms:modified>
  <cp:category/>
</cp:coreProperties>
</file>