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90354\Desktop\"/>
    </mc:Choice>
  </mc:AlternateContent>
  <xr:revisionPtr revIDLastSave="0" documentId="8_{DC30BDF8-65D3-47CA-B67C-80A3961DB229}" xr6:coauthVersionLast="36" xr6:coauthVersionMax="36" xr10:uidLastSave="{00000000-0000-0000-0000-000000000000}"/>
  <workbookProtection workbookAlgorithmName="SHA-512" workbookHashValue="aa6prfbKuUdzel0v9CDTpOuhCujOaiOfB2/ZsBgVytt9xVU/H//+FeAxDklo13Dqp8+DAzL1Ul9mBwgCqfdT0w==" workbookSaltValue="KqPMea4V8OX5lxuCpeBb+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W10" i="4"/>
  <c r="I10" i="4"/>
  <c r="BB8" i="4"/>
  <c r="AL8" i="4"/>
  <c r="P8" i="4"/>
  <c r="I8" i="4"/>
</calcChain>
</file>

<file path=xl/sharedStrings.xml><?xml version="1.0" encoding="utf-8"?>
<sst xmlns="http://schemas.openxmlformats.org/spreadsheetml/2006/main" count="235" uniqueCount="118">
  <si>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</si>
  <si>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</si>
  <si>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</si>
  <si>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</si>
  <si>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</si>
  <si>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</si>
  <si>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</si>
  <si>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</si>
  <si>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</si>
  <si>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</si>
  <si>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</si>
  <si>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</si>
  <si>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</si>
  <si>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</si>
  <si>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</si>
  <si>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</si>
  <si>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</si>
  <si>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</si>
  <si>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</si>
  <si>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</si>
  <si>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</si>
  <si>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</si>
  <si>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</si>
  <si>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</si>
  <si>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</si>
  <si>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</si>
  <si>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</si>
  <si>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</si>
  <si>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</si>
  <si>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</si>
  <si>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</si>
  <si>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</si>
  <si>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</si>
  <si>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</si>
  <si>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</si>
  <si>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</si>
  <si>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</si>
  <si>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</si>
  <si>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</si>
  <si>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</si>
  <si>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</si>
  <si>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</si>
  <si>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</si>
  <si>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</si>
  <si>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</si>
  <si>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</si>
  <si>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</si>
  <si>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</si>
  <si>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</si>
  <si>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</si>
  <si>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</si>
  <si>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</si>
  <si>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</si>
  <si>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</si>
  <si>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</si>
  <si>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</si>
  <si>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</si>
  <si>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</si>
  <si>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</si>
  <si>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</si>
  <si>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</si>
  <si>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</si>
  <si>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</si>
  <si>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</si>
  <si>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</si>
  <si>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</si>
  <si>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</si>
  <si>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</si>
  <si>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</si>
  <si>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</si>
  <si>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</si>
  <si>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</si>
  <si>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</si>
  <si>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</si>
  <si>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</si>
  <si>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</si>
  <si>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</si>
  <si>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</si>
  <si>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</si>
  <si>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</si>
  <si>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</si>
  <si>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</si>
  <si>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</si>
  <si>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</si>
  <si>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</si>
  <si>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</si>
  <si>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</si>
  <si>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</si>
  <si>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</si>
  <si>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</si>
  <si>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</si>
  <si>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</si>
  <si>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</si>
  <si>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</si>
  <si>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</si>
  <si>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</si>
  <si>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</si>
  <si>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</si>
  <si>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阿蘇市</t>
  </si>
  <si>
    <t>法非適用</t>
  </si>
  <si>
    <t>下水道事業</t>
  </si>
  <si>
    <t>公共下水道</t>
  </si>
  <si>
    <t>Cd1</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</si>
  <si>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</si>
  <si>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</si>
  <si>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</si>
  <si>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</si>
  <si>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</si>
  <si>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</si>
  <si>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</si>
  <si>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</si>
  <si>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</si>
  <si>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</si>
  <si>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</si>
  <si>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</si>
  <si>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③管渠改善率について
　令和3年度は5㎞敷設した。未普及対策により令和8年度までに未普及地域の管渠新設工事を終わらせる計画である。</t>
    <rPh sb="1" eb="3">
      <t>カンキョ</t>
    </rPh>
    <rPh sb="3" eb="5">
      <t>カイゼン</t>
    </rPh>
    <rPh sb="5" eb="6">
      <t>リツ</t>
    </rPh>
    <rPh sb="12" eb="14">
      <t>レイワ</t>
    </rPh>
    <rPh sb="15" eb="17">
      <t>ネンド</t>
    </rPh>
    <rPh sb="20" eb="22">
      <t>フセツ</t>
    </rPh>
    <rPh sb="25" eb="28">
      <t>ミフキュウ</t>
    </rPh>
    <rPh sb="28" eb="30">
      <t>タイサク</t>
    </rPh>
    <rPh sb="33" eb="35">
      <t>レイワ</t>
    </rPh>
    <rPh sb="36" eb="38">
      <t>ネンド</t>
    </rPh>
    <rPh sb="41" eb="44">
      <t>ミフキュウ</t>
    </rPh>
    <rPh sb="44" eb="46">
      <t>チイキ</t>
    </rPh>
    <rPh sb="47" eb="49">
      <t>カンキョ</t>
    </rPh>
    <rPh sb="49" eb="51">
      <t>シンセツ</t>
    </rPh>
    <rPh sb="51" eb="53">
      <t>コウジ</t>
    </rPh>
    <rPh sb="54" eb="55">
      <t>オ</t>
    </rPh>
    <rPh sb="59" eb="61">
      <t>ケイカク</t>
    </rPh>
    <phoneticPr fontId="4"/>
  </si>
  <si>
    <t>　人口減少に伴う利用料金の減収、処理場改築工事に伴う汚水処理費の増加が懸念されることから、今後、経営状況は厳しさを増すことが予想される。このため、経営戦略を随時見直しながら、老朽化した施設を計画的に更新し、使用料金等の見直しを行っていく。また、管渠も令和8年度までには未普及地区の整備を終わらせる。</t>
    <rPh sb="122" eb="124">
      <t>カンキョ</t>
    </rPh>
    <rPh sb="125" eb="127">
      <t>レイワ</t>
    </rPh>
    <rPh sb="128" eb="130">
      <t>ネンド</t>
    </rPh>
    <rPh sb="134" eb="137">
      <t>ミフキュウ</t>
    </rPh>
    <rPh sb="137" eb="139">
      <t>チク</t>
    </rPh>
    <rPh sb="140" eb="142">
      <t>セイビ</t>
    </rPh>
    <rPh sb="143" eb="144">
      <t>オ</t>
    </rPh>
    <phoneticPr fontId="4"/>
  </si>
  <si>
    <t>①収益的収支比率について
　令和3年度については2年度よりも7.79%上昇しており、これは一般会計からの繰入金によるものである。使用料の増によるものではないため、使用料の料金見直しを行っていく必要がある。
④企業債残高対事業規模比率について
　管渠については未普及事業を進めながら令和8年度までに完了するよう計画している。終末処理場においては、耐震・改築工事が2年ほど遅れている。
⑤経費回収率について
　令和3年度は2年度に比べ4.76%上昇しているものの、汚水処理に係る経費を使用料以外の収入で賄っているため、使用料の料金見直しを行っていく必要がある。
⑥汚水処理原価について
　昨年度より下がってはいるものの、人口減少・節水対策等による年間有収水量は減っているため、接続率の向上による有収水量を増加させる取り組みを行っていく必要がある。
⑦施設利用率について
　全国の平均よりも利用率については増になっているがこれは不明水によるものであるため、管路点検調査を行い不明水対策を行っているところである。
⑧水洗化率について
　年々増加しているものの、全国平均よりも低い。使用料収入を図るため、水洗化率向上の取り組みを行っていく。　　　　　　　　　　　　　　　　　　　　　　　　　　　　　　　　　　　　　　　　　　　　　　　　　　　　　　　　　　　　　　</t>
    <rPh sb="1" eb="4">
      <t>シュウエキテキ</t>
    </rPh>
    <rPh sb="4" eb="6">
      <t>シュウシ</t>
    </rPh>
    <rPh sb="6" eb="8">
      <t>ヒリツ</t>
    </rPh>
    <rPh sb="25" eb="27">
      <t>ネンド</t>
    </rPh>
    <rPh sb="35" eb="37">
      <t>ジョウショウ</t>
    </rPh>
    <rPh sb="45" eb="47">
      <t>イッパン</t>
    </rPh>
    <rPh sb="47" eb="49">
      <t>カイケイ</t>
    </rPh>
    <rPh sb="52" eb="54">
      <t>クリイレ</t>
    </rPh>
    <rPh sb="54" eb="55">
      <t>キン</t>
    </rPh>
    <rPh sb="64" eb="67">
      <t>シヨウリョウ</t>
    </rPh>
    <rPh sb="68" eb="69">
      <t>ゾウ</t>
    </rPh>
    <rPh sb="85" eb="87">
      <t>リョウキン</t>
    </rPh>
    <rPh sb="87" eb="89">
      <t>ミナオ</t>
    </rPh>
    <rPh sb="91" eb="92">
      <t>オコナ</t>
    </rPh>
    <rPh sb="96" eb="98">
      <t>ヒツヨウ</t>
    </rPh>
    <rPh sb="104" eb="106">
      <t>キギョウ</t>
    </rPh>
    <rPh sb="106" eb="107">
      <t>サイ</t>
    </rPh>
    <rPh sb="107" eb="109">
      <t>ザンダカ</t>
    </rPh>
    <rPh sb="109" eb="110">
      <t>タイ</t>
    </rPh>
    <rPh sb="110" eb="112">
      <t>ジギョウ</t>
    </rPh>
    <rPh sb="112" eb="114">
      <t>キボ</t>
    </rPh>
    <rPh sb="114" eb="116">
      <t>ヒリツ</t>
    </rPh>
    <rPh sb="122" eb="124">
      <t>カンキョ</t>
    </rPh>
    <rPh sb="129" eb="132">
      <t>ミフキュウ</t>
    </rPh>
    <rPh sb="132" eb="134">
      <t>ジギョウ</t>
    </rPh>
    <rPh sb="135" eb="136">
      <t>スス</t>
    </rPh>
    <rPh sb="140" eb="142">
      <t>レイワ</t>
    </rPh>
    <rPh sb="143" eb="145">
      <t>ネンド</t>
    </rPh>
    <rPh sb="148" eb="150">
      <t>カンリョウ</t>
    </rPh>
    <rPh sb="154" eb="156">
      <t>ケイカク</t>
    </rPh>
    <rPh sb="161" eb="163">
      <t>シュウマツ</t>
    </rPh>
    <rPh sb="163" eb="166">
      <t>ショリジョウ</t>
    </rPh>
    <rPh sb="172" eb="174">
      <t>タイシン</t>
    </rPh>
    <rPh sb="175" eb="177">
      <t>カイチク</t>
    </rPh>
    <rPh sb="177" eb="179">
      <t>コウジ</t>
    </rPh>
    <rPh sb="181" eb="182">
      <t>ネン</t>
    </rPh>
    <rPh sb="184" eb="185">
      <t>オク</t>
    </rPh>
    <rPh sb="192" eb="194">
      <t>ケイヒ</t>
    </rPh>
    <rPh sb="194" eb="196">
      <t>カイシュウ</t>
    </rPh>
    <rPh sb="196" eb="197">
      <t>リツ</t>
    </rPh>
    <rPh sb="203" eb="205">
      <t>レイワ</t>
    </rPh>
    <rPh sb="206" eb="208">
      <t>ネンド</t>
    </rPh>
    <rPh sb="210" eb="212">
      <t>ネンド</t>
    </rPh>
    <rPh sb="213" eb="214">
      <t>クラ</t>
    </rPh>
    <rPh sb="220" eb="222">
      <t>ジョウショウ</t>
    </rPh>
    <rPh sb="230" eb="232">
      <t>オスイ</t>
    </rPh>
    <rPh sb="232" eb="234">
      <t>ショリ</t>
    </rPh>
    <rPh sb="235" eb="236">
      <t>カカ</t>
    </rPh>
    <rPh sb="237" eb="239">
      <t>ケイヒ</t>
    </rPh>
    <rPh sb="240" eb="242">
      <t>シヨウ</t>
    </rPh>
    <rPh sb="242" eb="243">
      <t>リョウ</t>
    </rPh>
    <rPh sb="243" eb="245">
      <t>イガイ</t>
    </rPh>
    <rPh sb="246" eb="248">
      <t>シュウニュウ</t>
    </rPh>
    <rPh sb="249" eb="250">
      <t>マカナ</t>
    </rPh>
    <rPh sb="257" eb="260">
      <t>シヨウリョウ</t>
    </rPh>
    <rPh sb="261" eb="263">
      <t>リョウキン</t>
    </rPh>
    <rPh sb="263" eb="265">
      <t>ミナオ</t>
    </rPh>
    <rPh sb="267" eb="268">
      <t>オコナ</t>
    </rPh>
    <rPh sb="272" eb="274">
      <t>ヒツヨウ</t>
    </rPh>
    <rPh sb="280" eb="282">
      <t>オスイ</t>
    </rPh>
    <rPh sb="282" eb="284">
      <t>ショリ</t>
    </rPh>
    <rPh sb="284" eb="286">
      <t>ゲンカ</t>
    </rPh>
    <rPh sb="292" eb="295">
      <t>サクネンド</t>
    </rPh>
    <rPh sb="297" eb="298">
      <t>サ</t>
    </rPh>
    <rPh sb="308" eb="310">
      <t>ジンコウ</t>
    </rPh>
    <rPh sb="310" eb="312">
      <t>ゲンショウ</t>
    </rPh>
    <rPh sb="313" eb="315">
      <t>セッスイ</t>
    </rPh>
    <rPh sb="315" eb="317">
      <t>タイサク</t>
    </rPh>
    <rPh sb="317" eb="318">
      <t>トウ</t>
    </rPh>
    <rPh sb="321" eb="323">
      <t>ネンカン</t>
    </rPh>
    <rPh sb="323" eb="325">
      <t>ユウシュウ</t>
    </rPh>
    <rPh sb="325" eb="327">
      <t>スイリョウ</t>
    </rPh>
    <rPh sb="328" eb="329">
      <t>ヘ</t>
    </rPh>
    <rPh sb="336" eb="338">
      <t>セツゾク</t>
    </rPh>
    <rPh sb="338" eb="339">
      <t>リツ</t>
    </rPh>
    <rPh sb="340" eb="342">
      <t>コウジョウ</t>
    </rPh>
    <rPh sb="345" eb="347">
      <t>ユウシュウ</t>
    </rPh>
    <rPh sb="347" eb="349">
      <t>スイリョウ</t>
    </rPh>
    <rPh sb="350" eb="352">
      <t>ゾウカ</t>
    </rPh>
    <rPh sb="355" eb="356">
      <t>ト</t>
    </rPh>
    <rPh sb="357" eb="358">
      <t>ク</t>
    </rPh>
    <rPh sb="360" eb="361">
      <t>オコナ</t>
    </rPh>
    <rPh sb="365" eb="367">
      <t>ヒツヨウ</t>
    </rPh>
    <rPh sb="373" eb="375">
      <t>シセツ</t>
    </rPh>
    <rPh sb="375" eb="377">
      <t>リヨウ</t>
    </rPh>
    <rPh sb="377" eb="378">
      <t>リツ</t>
    </rPh>
    <rPh sb="384" eb="386">
      <t>ゼンコク</t>
    </rPh>
    <rPh sb="387" eb="389">
      <t>ヘイキン</t>
    </rPh>
    <rPh sb="392" eb="395">
      <t>リヨウリツ</t>
    </rPh>
    <rPh sb="400" eb="401">
      <t>ゾウ</t>
    </rPh>
    <rPh sb="411" eb="413">
      <t>フメイ</t>
    </rPh>
    <rPh sb="413" eb="414">
      <t>スイ</t>
    </rPh>
    <rPh sb="425" eb="427">
      <t>カンロ</t>
    </rPh>
    <rPh sb="427" eb="429">
      <t>テンケン</t>
    </rPh>
    <rPh sb="429" eb="431">
      <t>チョウサ</t>
    </rPh>
    <rPh sb="432" eb="433">
      <t>オコナ</t>
    </rPh>
    <rPh sb="434" eb="436">
      <t>フメイ</t>
    </rPh>
    <rPh sb="436" eb="437">
      <t>スイ</t>
    </rPh>
    <rPh sb="437" eb="439">
      <t>タイサク</t>
    </rPh>
    <rPh sb="440" eb="441">
      <t>オコナ</t>
    </rPh>
    <rPh sb="454" eb="457">
      <t>スイセンカ</t>
    </rPh>
    <rPh sb="457" eb="458">
      <t>リツ</t>
    </rPh>
    <rPh sb="464" eb="466">
      <t>ネンネン</t>
    </rPh>
    <rPh sb="466" eb="468">
      <t>ゾウカ</t>
    </rPh>
    <rPh sb="476" eb="478">
      <t>ゼンコク</t>
    </rPh>
    <rPh sb="478" eb="480">
      <t>ヘイキン</t>
    </rPh>
    <rPh sb="483" eb="484">
      <t>ヒク</t>
    </rPh>
    <rPh sb="486" eb="489">
      <t>シヨウリョウ</t>
    </rPh>
    <rPh sb="489" eb="491">
      <t>シュウニュウ</t>
    </rPh>
    <rPh sb="492" eb="493">
      <t>ハカ</t>
    </rPh>
    <rPh sb="497" eb="500">
      <t>スイセンカ</t>
    </rPh>
    <rPh sb="500" eb="501">
      <t>リツ</t>
    </rPh>
    <rPh sb="501" eb="503">
      <t>コウジョウ</t>
    </rPh>
    <rPh sb="504" eb="505">
      <t>ト</t>
    </rPh>
    <rPh sb="506" eb="507">
      <t>ク</t>
    </rPh>
    <rPh sb="509" eb="51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</si>
</sst>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6.67</c:v>
                </c:pt>
              </c:numCache>
            </c:numRef>
          </c:val>
          <c:extLst>
            <c:ext xmlns:c16="http://schemas.microsoft.com/office/drawing/2014/chart" uri="{C3380CC4-5D6E-409C-BE32-E72D297353CC}">
              <c16:uniqueId val="{00000000-F877-4A7B-95E5-04AE0AC6CC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c:v>
                </c:pt>
                <c:pt idx="3">
                  <c:v>0.09</c:v>
                </c:pt>
                <c:pt idx="4">
                  <c:v>0.1</c:v>
                </c:pt>
              </c:numCache>
            </c:numRef>
          </c:val>
          <c:smooth val="0"/>
          <c:extLst>
            <c:ext xmlns:c16="http://schemas.microsoft.com/office/drawing/2014/chart" uri="{C3380CC4-5D6E-409C-BE32-E72D297353CC}">
              <c16:uniqueId val="{00000001-F877-4A7B-95E5-04AE0AC6CC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80.349999999999994</c:v>
                </c:pt>
                <c:pt idx="1">
                  <c:v>112.1</c:v>
                </c:pt>
                <c:pt idx="2">
                  <c:v>104.35</c:v>
                </c:pt>
                <c:pt idx="3">
                  <c:v>71.84</c:v>
                </c:pt>
                <c:pt idx="4">
                  <c:v>70.92</c:v>
                </c:pt>
              </c:numCache>
            </c:numRef>
          </c:val>
          <c:extLst>
            <c:ext xmlns:c16="http://schemas.microsoft.com/office/drawing/2014/chart" uri="{C3380CC4-5D6E-409C-BE32-E72D297353CC}">
              <c16:uniqueId val="{00000000-E8CC-49E0-B487-B0ED194F58F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54.05</c:v>
                </c:pt>
                <c:pt idx="1">
                  <c:v>57.54</c:v>
                </c:pt>
                <c:pt idx="2">
                  <c:v>55.55</c:v>
                </c:pt>
                <c:pt idx="3">
                  <c:v>55.84</c:v>
                </c:pt>
                <c:pt idx="4">
                  <c:v>55.78</c:v>
                </c:pt>
              </c:numCache>
            </c:numRef>
          </c:val>
          <c:smooth val="0"/>
          <c:extLst>
            <c:ext xmlns:c16="http://schemas.microsoft.com/office/drawing/2014/chart" uri="{C3380CC4-5D6E-409C-BE32-E72D297353CC}">
              <c16:uniqueId val="{00000001-E8CC-49E0-B487-B0ED194F58F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76.41</c:v>
                </c:pt>
                <c:pt idx="1">
                  <c:v>77.510000000000005</c:v>
                </c:pt>
                <c:pt idx="2">
                  <c:v>78.16</c:v>
                </c:pt>
                <c:pt idx="3">
                  <c:v>77.47</c:v>
                </c:pt>
                <c:pt idx="4">
                  <c:v>78.31</c:v>
                </c:pt>
              </c:numCache>
            </c:numRef>
          </c:val>
          <c:extLst>
            <c:ext xmlns:c16="http://schemas.microsoft.com/office/drawing/2014/chart" uri="{C3380CC4-5D6E-409C-BE32-E72D297353CC}">
              <c16:uniqueId val="{00000000-831B-4C54-9C26-EAE129C5DF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92.88</c:v>
                </c:pt>
                <c:pt idx="1">
                  <c:v>92.87</c:v>
                </c:pt>
                <c:pt idx="2">
                  <c:v>91.64</c:v>
                </c:pt>
                <c:pt idx="3">
                  <c:v>92.34</c:v>
                </c:pt>
                <c:pt idx="4">
                  <c:v>91.78</c:v>
                </c:pt>
              </c:numCache>
            </c:numRef>
          </c:val>
          <c:smooth val="0"/>
          <c:extLst>
            <c:ext xmlns:c16="http://schemas.microsoft.com/office/drawing/2014/chart" uri="{C3380CC4-5D6E-409C-BE32-E72D297353CC}">
              <c16:uniqueId val="{00000001-831B-4C54-9C26-EAE129C5DF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90.47</c:v>
                </c:pt>
                <c:pt idx="1">
                  <c:v>98.21</c:v>
                </c:pt>
                <c:pt idx="2">
                  <c:v>96.19</c:v>
                </c:pt>
                <c:pt idx="3">
                  <c:v>83.48</c:v>
                </c:pt>
                <c:pt idx="4">
                  <c:v>91.27</c:v>
                </c:pt>
              </c:numCache>
            </c:numRef>
          </c:val>
          <c:extLst>
            <c:ext xmlns:c16="http://schemas.microsoft.com/office/drawing/2014/chart" uri="{C3380CC4-5D6E-409C-BE32-E72D297353CC}">
              <c16:uniqueId val="{00000000-65F5-4765-AF5C-83EE96BF294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F5-4765-AF5C-83EE96BF294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F3-4408-BB8A-A4C02A6B3D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F3-4408-BB8A-A4C02A6B3D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58-44BC-90CD-9E6C1DCB47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58-44BC-90CD-9E6C1DCB47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61-43D3-A7D5-853902C8507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61-43D3-A7D5-853902C8507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2F-4A54-B7A3-DB938C17B7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2F-4A54-B7A3-DB938C17B7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1293.8800000000001</c:v>
                </c:pt>
                <c:pt idx="1">
                  <c:v>1208.3499999999999</c:v>
                </c:pt>
                <c:pt idx="2">
                  <c:v>1229.1500000000001</c:v>
                </c:pt>
                <c:pt idx="3">
                  <c:v>1205.3599999999999</c:v>
                </c:pt>
                <c:pt idx="4">
                  <c:v>1268.58</c:v>
                </c:pt>
              </c:numCache>
            </c:numRef>
          </c:val>
          <c:extLst>
            <c:ext xmlns:c16="http://schemas.microsoft.com/office/drawing/2014/chart" uri="{C3380CC4-5D6E-409C-BE32-E72D297353CC}">
              <c16:uniqueId val="{00000000-624F-47E1-B864-4F6C3CEF2A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798.84</c:v>
                </c:pt>
                <c:pt idx="1">
                  <c:v>692.13</c:v>
                </c:pt>
                <c:pt idx="2">
                  <c:v>807.75</c:v>
                </c:pt>
                <c:pt idx="3">
                  <c:v>812.92</c:v>
                </c:pt>
                <c:pt idx="4">
                  <c:v>765.48</c:v>
                </c:pt>
              </c:numCache>
            </c:numRef>
          </c:val>
          <c:smooth val="0"/>
          <c:extLst>
            <c:ext xmlns:c16="http://schemas.microsoft.com/office/drawing/2014/chart" uri="{C3380CC4-5D6E-409C-BE32-E72D297353CC}">
              <c16:uniqueId val="{00000001-624F-47E1-B864-4F6C3CEF2A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81.02</c:v>
                </c:pt>
                <c:pt idx="1">
                  <c:v>102.08</c:v>
                </c:pt>
                <c:pt idx="2">
                  <c:v>92.56</c:v>
                </c:pt>
                <c:pt idx="3">
                  <c:v>63.02</c:v>
                </c:pt>
                <c:pt idx="4">
                  <c:v>67.78</c:v>
                </c:pt>
              </c:numCache>
            </c:numRef>
          </c:val>
          <c:extLst>
            <c:ext xmlns:c16="http://schemas.microsoft.com/office/drawing/2014/chart" uri="{C3380CC4-5D6E-409C-BE32-E72D297353CC}">
              <c16:uniqueId val="{00000000-A7BD-450C-8B1C-9668758095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86.85</c:v>
                </c:pt>
                <c:pt idx="1">
                  <c:v>88.98</c:v>
                </c:pt>
                <c:pt idx="2">
                  <c:v>86.94</c:v>
                </c:pt>
                <c:pt idx="3">
                  <c:v>85.4</c:v>
                </c:pt>
                <c:pt idx="4">
                  <c:v>87.8</c:v>
                </c:pt>
              </c:numCache>
            </c:numRef>
          </c:val>
          <c:smooth val="0"/>
          <c:extLst>
            <c:ext xmlns:c16="http://schemas.microsoft.com/office/drawing/2014/chart" uri="{C3380CC4-5D6E-409C-BE32-E72D297353CC}">
              <c16:uniqueId val="{00000001-A7BD-450C-8B1C-9668758095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165.78</c:v>
                </c:pt>
                <c:pt idx="1">
                  <c:v>141.15</c:v>
                </c:pt>
                <c:pt idx="2">
                  <c:v>151.88999999999999</c:v>
                </c:pt>
                <c:pt idx="3">
                  <c:v>243.7</c:v>
                </c:pt>
                <c:pt idx="4">
                  <c:v>214.69</c:v>
                </c:pt>
              </c:numCache>
            </c:numRef>
          </c:val>
          <c:extLst>
            <c:ext xmlns:c16="http://schemas.microsoft.com/office/drawing/2014/chart" uri="{C3380CC4-5D6E-409C-BE32-E72D297353CC}">
              <c16:uniqueId val="{00000000-F5E9-4914-85C2-9AA04D4AE3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177.15</c:v>
                </c:pt>
                <c:pt idx="1">
                  <c:v>175.05</c:v>
                </c:pt>
                <c:pt idx="2">
                  <c:v>179.63</c:v>
                </c:pt>
                <c:pt idx="3">
                  <c:v>188.57</c:v>
                </c:pt>
                <c:pt idx="4">
                  <c:v>187.69</c:v>
                </c:pt>
              </c:numCache>
            </c:numRef>
          </c:val>
          <c:smooth val="0"/>
          <c:extLst>
            <c:ext xmlns:c16="http://schemas.microsoft.com/office/drawing/2014/chart" uri="{C3380CC4-5D6E-409C-BE32-E72D297353CC}">
              <c16:uniqueId val="{00000001-F5E9-4914-85C2-9AA04D4AE3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阿蘇市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55">
        <f>データ!S6</f>
        <v>25213</v>
      </c>
      <c r="AM8" s="55"/>
      <c r="AN8" s="55"/>
      <c r="AO8" s="55"/>
      <c r="AP8" s="55"/>
      <c r="AQ8" s="55"/>
      <c r="AR8" s="55"/>
      <c r="AS8" s="55"/>
      <c r="AT8" s="54">
        <f>データ!T6</f>
        <v>376.3</v>
      </c>
      <c r="AU8" s="54"/>
      <c r="AV8" s="54"/>
      <c r="AW8" s="54"/>
      <c r="AX8" s="54"/>
      <c r="AY8" s="54"/>
      <c r="AZ8" s="54"/>
      <c r="BA8" s="54"/>
      <c r="BB8" s="54">
        <f>データ!U6</f>
        <v>67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f>データ!N6</f>
        <v>6.9</v>
      </c>
      <c r="C10" s="54"/>
      <c r="D10" s="54"/>
      <c r="E10" s="54"/>
      <c r="F10" s="54"/>
      <c r="G10" s="54"/>
      <c r="H10" s="54"/>
      <c r="I10" s="54" t="str">
        <f>データ!O6</f>
        <v>該当数値なし</v>
      </c>
      <c r="J10" s="54"/>
      <c r="K10" s="54"/>
      <c r="L10" s="54"/>
      <c r="M10" s="54"/>
      <c r="N10" s="54"/>
      <c r="O10" s="54"/>
      <c r="P10" s="54">
        <f>データ!P6</f>
        <v>26.39</v>
      </c>
      <c r="Q10" s="54"/>
      <c r="R10" s="54"/>
      <c r="S10" s="54"/>
      <c r="T10" s="54"/>
      <c r="U10" s="54"/>
      <c r="V10" s="54"/>
      <c r="W10" s="54">
        <f>データ!Q6</f>
        <v>57.49</v>
      </c>
      <c r="X10" s="54"/>
      <c r="Y10" s="54"/>
      <c r="Z10" s="54"/>
      <c r="AA10" s="54"/>
      <c r="AB10" s="54"/>
      <c r="AC10" s="54"/>
      <c r="AD10" s="55">
        <f>データ!R6</f>
        <v>2585</v>
      </c>
      <c r="AE10" s="55"/>
      <c r="AF10" s="55"/>
      <c r="AG10" s="55"/>
      <c r="AH10" s="55"/>
      <c r="AI10" s="55"/>
      <c r="AJ10" s="55"/>
      <c r="AK10" s="2"/>
      <c r="AL10" s="55">
        <f>データ!V6</f>
        <v>6592</v>
      </c>
      <c r="AM10" s="55"/>
      <c r="AN10" s="55"/>
      <c r="AO10" s="55"/>
      <c r="AP10" s="55"/>
      <c r="AQ10" s="55"/>
      <c r="AR10" s="55"/>
      <c r="AS10" s="55"/>
      <c r="AT10" s="54">
        <f>データ!W6</f>
        <v>3.97</v>
      </c>
      <c r="AU10" s="54"/>
      <c r="AV10" s="54"/>
      <c r="AW10" s="54"/>
      <c r="AX10" s="54"/>
      <c r="AY10" s="54"/>
      <c r="AZ10" s="54"/>
      <c r="BA10" s="54"/>
      <c r="BB10" s="54">
        <f>データ!X6</f>
        <v>1660.45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WogXwxxl3knxds1JRW481NLuOOqC6DOrUmuvOqnRGE+KuGAscrgncerOkIg3YgOjrwFBNq8L1xIEqi7pwTXQnA==" saltValue="I1YuFBmrE7zy8g0rCjgV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432148</v>
      </c>
      <c r="D6" s="19">
        <f t="shared" si="3"/>
        <v>47</v>
      </c>
      <c r="E6" s="19">
        <f t="shared" si="3"/>
        <v>17</v>
      </c>
      <c r="F6" s="19">
        <f t="shared" si="3"/>
        <v>1</v>
      </c>
      <c r="G6" s="19">
        <f t="shared" si="3"/>
        <v>0</v>
      </c>
      <c r="H6" s="19" t="str">
        <f t="shared" si="3"/>
        <v>熊本県　阿蘇市</v>
      </c>
      <c r="I6" s="19" t="str">
        <f t="shared" si="3"/>
        <v>法非適用</v>
      </c>
      <c r="J6" s="19" t="str">
        <f t="shared" si="3"/>
        <v>下水道事業</v>
      </c>
      <c r="K6" s="19" t="str">
        <f t="shared" si="3"/>
        <v>公共下水道</v>
      </c>
      <c r="L6" s="19" t="str">
        <f t="shared" si="3"/>
        <v>Cd1</v>
      </c>
      <c r="M6" s="19" t="str">
        <f t="shared" si="3"/>
        <v>非設置</v>
      </c>
      <c r="N6" s="20">
        <f t="shared" si="3"/>
        <v>6.9</v>
      </c>
      <c r="O6" s="20" t="str">
        <f t="shared" si="3"/>
        <v>該当数値なし</v>
      </c>
      <c r="P6" s="20">
        <f t="shared" si="3"/>
        <v>26.39</v>
      </c>
      <c r="Q6" s="20">
        <f t="shared" si="3"/>
        <v>57.49</v>
      </c>
      <c r="R6" s="20">
        <f t="shared" si="3"/>
        <v>2585</v>
      </c>
      <c r="S6" s="20">
        <f t="shared" si="3"/>
        <v>25213</v>
      </c>
      <c r="T6" s="20">
        <f t="shared" si="3"/>
        <v>376.3</v>
      </c>
      <c r="U6" s="20">
        <f t="shared" si="3"/>
        <v>67</v>
      </c>
      <c r="V6" s="20">
        <f t="shared" si="3"/>
        <v>6592</v>
      </c>
      <c r="W6" s="20">
        <f t="shared" si="3"/>
        <v>3.97</v>
      </c>
      <c r="X6" s="20">
        <f t="shared" si="3"/>
        <v>1660.45</v>
      </c>
      <c r="Y6" s="21">
        <f>IF(Y7="",NA(),Y7)</f>
        <v>90.47</v>
      </c>
      <c r="Z6" s="21">
        <f t="shared" ref="Z6:AH6" si="4">IF(Z7="",NA(),Z7)</f>
        <v>98.21</v>
      </c>
      <c r="AA6" s="21">
        <f t="shared" si="4"/>
        <v>96.19</v>
      </c>
      <c r="AB6" s="21">
        <f t="shared" si="4"/>
        <v>83.48</v>
      </c>
      <c r="AC6" s="21">
        <f t="shared" si="4"/>
        <v>91.27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1293.8800000000001</v>
      </c>
      <c r="BG6" s="21">
        <f t="shared" ref="BG6:BO6" si="7">IF(BG7="",NA(),BG7)</f>
        <v>1208.3499999999999</v>
      </c>
      <c r="BH6" s="21">
        <f t="shared" si="7"/>
        <v>1229.1500000000001</v>
      </c>
      <c r="BI6" s="21">
        <f t="shared" si="7"/>
        <v>1205.3599999999999</v>
      </c>
      <c r="BJ6" s="21">
        <f t="shared" si="7"/>
        <v>1268.58</v>
      </c>
      <c r="BK6" s="21">
        <f t="shared" si="7"/>
        <v>798.84</v>
      </c>
      <c r="BL6" s="21">
        <f t="shared" si="7"/>
        <v>692.13</v>
      </c>
      <c r="BM6" s="21">
        <f t="shared" si="7"/>
        <v>807.75</v>
      </c>
      <c r="BN6" s="21">
        <f t="shared" si="7"/>
        <v>812.92</v>
      </c>
      <c r="BO6" s="21">
        <f t="shared" si="7"/>
        <v>765.48</v>
      </c>
      <c r="BP6" s="20" t="str">
        <f>IF(BP7="","",IF(BP7="-","【-】","【"&amp;SUBSTITUTE(TEXT(BP7,"#,##0.00"),"-","△")&amp;"】"))</f>
        <v>【669.11】</v>
      </c>
      <c r="BQ6" s="21">
        <f>IF(BQ7="",NA(),BQ7)</f>
        <v>81.02</v>
      </c>
      <c r="BR6" s="21">
        <f t="shared" ref="BR6:BZ6" si="8">IF(BR7="",NA(),BR7)</f>
        <v>102.08</v>
      </c>
      <c r="BS6" s="21">
        <f t="shared" si="8"/>
        <v>92.56</v>
      </c>
      <c r="BT6" s="21">
        <f t="shared" si="8"/>
        <v>63.02</v>
      </c>
      <c r="BU6" s="21">
        <f t="shared" si="8"/>
        <v>67.78</v>
      </c>
      <c r="BV6" s="21">
        <f t="shared" si="8"/>
        <v>86.85</v>
      </c>
      <c r="BW6" s="21">
        <f t="shared" si="8"/>
        <v>88.98</v>
      </c>
      <c r="BX6" s="21">
        <f t="shared" si="8"/>
        <v>86.94</v>
      </c>
      <c r="BY6" s="21">
        <f t="shared" si="8"/>
        <v>85.4</v>
      </c>
      <c r="BZ6" s="21">
        <f t="shared" si="8"/>
        <v>87.8</v>
      </c>
      <c r="CA6" s="20" t="str">
        <f>IF(CA7="","",IF(CA7="-","【-】","【"&amp;SUBSTITUTE(TEXT(CA7,"#,##0.00"),"-","△")&amp;"】"))</f>
        <v>【99.73】</v>
      </c>
      <c r="CB6" s="21">
        <f>IF(CB7="",NA(),CB7)</f>
        <v>165.78</v>
      </c>
      <c r="CC6" s="21">
        <f t="shared" ref="CC6:CK6" si="9">IF(CC7="",NA(),CC7)</f>
        <v>141.15</v>
      </c>
      <c r="CD6" s="21">
        <f t="shared" si="9"/>
        <v>151.88999999999999</v>
      </c>
      <c r="CE6" s="21">
        <f t="shared" si="9"/>
        <v>243.7</v>
      </c>
      <c r="CF6" s="21">
        <f t="shared" si="9"/>
        <v>214.69</v>
      </c>
      <c r="CG6" s="21">
        <f t="shared" si="9"/>
        <v>177.15</v>
      </c>
      <c r="CH6" s="21">
        <f t="shared" si="9"/>
        <v>175.05</v>
      </c>
      <c r="CI6" s="21">
        <f t="shared" si="9"/>
        <v>179.63</v>
      </c>
      <c r="CJ6" s="21">
        <f t="shared" si="9"/>
        <v>188.57</v>
      </c>
      <c r="CK6" s="21">
        <f t="shared" si="9"/>
        <v>187.69</v>
      </c>
      <c r="CL6" s="20" t="str">
        <f>IF(CL7="","",IF(CL7="-","【-】","【"&amp;SUBSTITUTE(TEXT(CL7,"#,##0.00"),"-","△")&amp;"】"))</f>
        <v>【134.98】</v>
      </c>
      <c r="CM6" s="21">
        <f>IF(CM7="",NA(),CM7)</f>
        <v>80.349999999999994</v>
      </c>
      <c r="CN6" s="21">
        <f t="shared" ref="CN6:CV6" si="10">IF(CN7="",NA(),CN7)</f>
        <v>112.1</v>
      </c>
      <c r="CO6" s="21">
        <f t="shared" si="10"/>
        <v>104.35</v>
      </c>
      <c r="CP6" s="21">
        <f t="shared" si="10"/>
        <v>71.84</v>
      </c>
      <c r="CQ6" s="21">
        <f t="shared" si="10"/>
        <v>70.92</v>
      </c>
      <c r="CR6" s="21">
        <f t="shared" si="10"/>
        <v>54.05</v>
      </c>
      <c r="CS6" s="21">
        <f t="shared" si="10"/>
        <v>57.54</v>
      </c>
      <c r="CT6" s="21">
        <f t="shared" si="10"/>
        <v>55.55</v>
      </c>
      <c r="CU6" s="21">
        <f t="shared" si="10"/>
        <v>55.84</v>
      </c>
      <c r="CV6" s="21">
        <f t="shared" si="10"/>
        <v>55.78</v>
      </c>
      <c r="CW6" s="20" t="str">
        <f>IF(CW7="","",IF(CW7="-","【-】","【"&amp;SUBSTITUTE(TEXT(CW7,"#,##0.00"),"-","△")&amp;"】"))</f>
        <v>【59.99】</v>
      </c>
      <c r="CX6" s="21">
        <f>IF(CX7="",NA(),CX7)</f>
        <v>76.41</v>
      </c>
      <c r="CY6" s="21">
        <f t="shared" ref="CY6:DG6" si="11">IF(CY7="",NA(),CY7)</f>
        <v>77.510000000000005</v>
      </c>
      <c r="CZ6" s="21">
        <f t="shared" si="11"/>
        <v>78.16</v>
      </c>
      <c r="DA6" s="21">
        <f t="shared" si="11"/>
        <v>77.47</v>
      </c>
      <c r="DB6" s="21">
        <f t="shared" si="11"/>
        <v>78.31</v>
      </c>
      <c r="DC6" s="21">
        <f t="shared" si="11"/>
        <v>92.88</v>
      </c>
      <c r="DD6" s="21">
        <f t="shared" si="11"/>
        <v>92.87</v>
      </c>
      <c r="DE6" s="21">
        <f t="shared" si="11"/>
        <v>91.64</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1">
        <f t="shared" si="14"/>
        <v>6.67</v>
      </c>
      <c r="EJ6" s="21">
        <f t="shared" si="14"/>
        <v>0.15</v>
      </c>
      <c r="EK6" s="21">
        <f t="shared" si="14"/>
        <v>0.16</v>
      </c>
      <c r="EL6" s="21">
        <f t="shared" si="14"/>
        <v>0.1</v>
      </c>
      <c r="EM6" s="21">
        <f t="shared" si="14"/>
        <v>0.09</v>
      </c>
      <c r="EN6" s="21">
        <f t="shared" si="14"/>
        <v>0.1</v>
      </c>
      <c r="EO6" s="20" t="str">
        <f>IF(EO7="","",IF(EO7="-","【-】","【"&amp;SUBSTITUTE(TEXT(EO7,"#,##0.00"),"-","△")&amp;"】"))</f>
        <v>【0.24】</v>
      </c>
    </row>
    <row r="7" spans="1:145" s="22" customFormat="1" x14ac:dyDescent="0.15">
      <c r="A7" s="14"/>
      <c r="B7" s="23">
        <v>2021</v>
      </c>
      <c r="C7" s="23">
        <v>432148</v>
      </c>
      <c r="D7" s="23">
        <v>47</v>
      </c>
      <c r="E7" s="23">
        <v>17</v>
      </c>
      <c r="F7" s="23">
        <v>1</v>
      </c>
      <c r="G7" s="23">
        <v>0</v>
      </c>
      <c r="H7" s="23" t="s">
        <v>98</v>
      </c>
      <c r="I7" s="23" t="s">
        <v>99</v>
      </c>
      <c r="J7" s="23" t="s">
        <v>100</v>
      </c>
      <c r="K7" s="23" t="s">
        <v>101</v>
      </c>
      <c r="L7" s="23" t="s">
        <v>102</v>
      </c>
      <c r="M7" s="23" t="s">
        <v>103</v>
      </c>
      <c r="N7" s="24">
        <v>6.9</v>
      </c>
      <c r="O7" s="24" t="s">
        <v>104</v>
      </c>
      <c r="P7" s="24">
        <v>26.39</v>
      </c>
      <c r="Q7" s="24">
        <v>57.49</v>
      </c>
      <c r="R7" s="24">
        <v>2585</v>
      </c>
      <c r="S7" s="24">
        <v>25213</v>
      </c>
      <c r="T7" s="24">
        <v>376.3</v>
      </c>
      <c r="U7" s="24">
        <v>67</v>
      </c>
      <c r="V7" s="24">
        <v>6592</v>
      </c>
      <c r="W7" s="24">
        <v>3.97</v>
      </c>
      <c r="X7" s="24">
        <v>1660.45</v>
      </c>
      <c r="Y7" s="24">
        <v>90.47</v>
      </c>
      <c r="Z7" s="24">
        <v>98.21</v>
      </c>
      <c r="AA7" s="24">
        <v>96.19</v>
      </c>
      <c r="AB7" s="24">
        <v>83.48</v>
      </c>
      <c r="AC7" s="24">
        <v>91.27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1293.8800000000001</v>
      </c>
      <c r="BG7" s="24">
        <v>1208.3499999999999</v>
      </c>
      <c r="BH7" s="24">
        <v>1229.1500000000001</v>
      </c>
      <c r="BI7" s="24">
        <v>1205.3599999999999</v>
      </c>
      <c r="BJ7" s="24">
        <v>1268.58</v>
      </c>
      <c r="BK7" s="24">
        <v>798.84</v>
      </c>
      <c r="BL7" s="24">
        <v>692.13</v>
      </c>
      <c r="BM7" s="24">
        <v>807.75</v>
      </c>
      <c r="BN7" s="24">
        <v>812.92</v>
      </c>
      <c r="BO7" s="24">
        <v>765.48</v>
      </c>
      <c r="BP7" s="24">
        <v>669.11</v>
      </c>
      <c r="BQ7" s="24">
        <v>81.02</v>
      </c>
      <c r="BR7" s="24">
        <v>102.08</v>
      </c>
      <c r="BS7" s="24">
        <v>92.56</v>
      </c>
      <c r="BT7" s="24">
        <v>63.02</v>
      </c>
      <c r="BU7" s="24">
        <v>67.78</v>
      </c>
      <c r="BV7" s="24">
        <v>86.85</v>
      </c>
      <c r="BW7" s="24">
        <v>88.98</v>
      </c>
      <c r="BX7" s="24">
        <v>86.94</v>
      </c>
      <c r="BY7" s="24">
        <v>85.4</v>
      </c>
      <c r="BZ7" s="24">
        <v>87.8</v>
      </c>
      <c r="CA7" s="24">
        <v>99.73</v>
      </c>
      <c r="CB7" s="24">
        <v>165.78</v>
      </c>
      <c r="CC7" s="24">
        <v>141.15</v>
      </c>
      <c r="CD7" s="24">
        <v>151.88999999999999</v>
      </c>
      <c r="CE7" s="24">
        <v>243.7</v>
      </c>
      <c r="CF7" s="24">
        <v>214.69</v>
      </c>
      <c r="CG7" s="24">
        <v>177.15</v>
      </c>
      <c r="CH7" s="24">
        <v>175.05</v>
      </c>
      <c r="CI7" s="24">
        <v>179.63</v>
      </c>
      <c r="CJ7" s="24">
        <v>188.57</v>
      </c>
      <c r="CK7" s="24">
        <v>187.69</v>
      </c>
      <c r="CL7" s="24">
        <v>134.97999999999999</v>
      </c>
      <c r="CM7" s="24">
        <v>80.349999999999994</v>
      </c>
      <c r="CN7" s="24">
        <v>112.1</v>
      </c>
      <c r="CO7" s="24">
        <v>104.35</v>
      </c>
      <c r="CP7" s="24">
        <v>71.84</v>
      </c>
      <c r="CQ7" s="24">
        <v>70.92</v>
      </c>
      <c r="CR7" s="24">
        <v>54.05</v>
      </c>
      <c r="CS7" s="24">
        <v>57.54</v>
      </c>
      <c r="CT7" s="24">
        <v>55.55</v>
      </c>
      <c r="CU7" s="24">
        <v>55.84</v>
      </c>
      <c r="CV7" s="24">
        <v>55.78</v>
      </c>
      <c r="CW7" s="24">
        <v>59.99</v>
      </c>
      <c r="CX7" s="24">
        <v>76.41</v>
      </c>
      <c r="CY7" s="24">
        <v>77.510000000000005</v>
      </c>
      <c r="CZ7" s="24">
        <v>78.16</v>
      </c>
      <c r="DA7" s="24">
        <v>77.47</v>
      </c>
      <c r="DB7" s="24">
        <v>78.31</v>
      </c>
      <c r="DC7" s="24">
        <v>92.88</v>
      </c>
      <c r="DD7" s="24">
        <v>92.87</v>
      </c>
      <c r="DE7" s="24">
        <v>91.64</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6.67</v>
      </c>
      <c r="EJ7" s="24">
        <v>0.15</v>
      </c>
      <c r="EK7" s="24">
        <v>0.16</v>
      </c>
      <c r="EL7" s="24">
        <v>0.1</v>
      </c>
      <c r="EM7" s="24">
        <v>0.09</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小井手　大介</cp:lastModifiedBy>
  <cp:lastPrinted>2023-01-17T23:58:18Z</cp:lastPrinted>
  <dcterms:created xsi:type="dcterms:W3CDTF">2023-01-12T23:54:31Z</dcterms:created>
  <dcterms:modified xsi:type="dcterms:W3CDTF">2023-01-18T00:41:00Z</dcterms:modified>
  <cp:category/>
</cp:coreProperties>
</file>