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X:\W 水道班\一般管理\公営企業に係る経営比較分析表の分析等\R3年度\回答\"/>
    </mc:Choice>
  </mc:AlternateContent>
  <xr:revisionPtr revIDLastSave="0" documentId="13_ncr:1_{339936E8-C325-4D1E-B6DD-80E3A3ACBFB5}" xr6:coauthVersionLast="45" xr6:coauthVersionMax="45" xr10:uidLastSave="{00000000-0000-0000-0000-000000000000}"/>
  <workbookProtection workbookAlgorithmName="SHA-512" workbookHashValue="nzGBgongecrMDfV/y0mb3eV2K7d1vKasfRhVibIGEjaHz1V+1Dn6u7WBefaHqahHQl0OIE517YsxHr5RvcCD7g==" workbookSaltValue="myChankeg71cq9vnvrGI3w=="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AL8" i="4" s="1"/>
  <c r="Q6" i="5"/>
  <c r="P6" i="5"/>
  <c r="P10" i="4" s="1"/>
  <c r="O6" i="5"/>
  <c r="I10" i="4" s="1"/>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I85" i="4"/>
  <c r="E85" i="4"/>
  <c r="AT10" i="4"/>
  <c r="AL10" i="4"/>
  <c r="W10" i="4"/>
  <c r="B10" i="4"/>
  <c r="BB8" i="4"/>
  <c r="AD8" i="4"/>
  <c r="W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<sst xmlns="http://schemas.openxmlformats.org/spreadsheetml/2006/main" count="233" uniqueCount="118">
  <si>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</si>
  <si>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</si>
  <si>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</si>
  <si>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</si>
  <si>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</si>
  <si>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</si>
  <si>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</si>
  <si>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</si>
  <si>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</si>
  <si>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</si>
  <si>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</si>
  <si>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</si>
  <si>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</si>
  <si>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</si>
  <si>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</si>
  <si>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</si>
  <si>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</si>
  <si>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</si>
  <si>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</si>
  <si>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</si>
  <si>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</si>
  <si>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</si>
  <si>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</si>
  <si>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</si>
  <si>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</si>
  <si>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</si>
  <si>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</si>
  <si>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</si>
  <si>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</si>
  <si>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</si>
  <si>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</si>
  <si>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</si>
  <si>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</si>
  <si>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</si>
  <si>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</si>
  <si>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</si>
  <si>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</si>
  <si>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</si>
  <si>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</si>
  <si>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</si>
  <si>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</si>
  <si>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</si>
  <si>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</si>
  <si>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</si>
  <si>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</si>
  <si>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</si>
  <si>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</si>
  <si>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</si>
  <si>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</si>
  <si>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</si>
  <si>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</si>
  <si>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</si>
  <si>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</si>
  <si>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</si>
  <si>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</si>
  <si>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</si>
  <si>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</si>
  <si>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</si>
  <si>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</si>
  <si>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</si>
  <si>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</si>
  <si>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</si>
  <si>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</si>
  <si>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</si>
  <si>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</si>
  <si>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</si>
  <si>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</si>
  <si>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</si>
  <si>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</si>
  <si>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</si>
  <si>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</si>
  <si>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</si>
  <si>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</si>
  <si>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</si>
  <si>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</si>
  <si>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</si>
  <si>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</si>
  <si>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</si>
  <si>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</si>
  <si>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</si>
  <si>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</si>
  <si>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</si>
  <si>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</si>
  <si>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</si>
  <si>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</si>
  <si>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</si>
  <si>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</si>
  <si>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</si>
  <si>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</si>
  <si>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</si>
  <si>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</si>
  <si>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</si>
  <si>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</si>
  <si>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</si>
  <si>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</si>
  <si>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</si>
  <si>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</si>
  <si>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</si>
  <si>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</si>
  <si>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</si>
  <si>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</si>
  <si>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</si>
  <si>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</si>
  <si>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</si>
  <si>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</si>
  <si>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</si>
  <si>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</si>
  <si>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</si>
  <si>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</si>
  <si>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</si>
  <si>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</si>
  <si>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</si>
  <si>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</si>
  <si>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</si>
  <si>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</si>
  <si>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平成１５年度にかけて下水道整備と、平成２３・２４年度にかけて志岐地区特定農業用管水路特別対策事業に併せて配水管の布設替えを行った。また、富岡地区においては送水管・配水管で漏水が頻発していたため、平成２３・２４年度で布設替えが完了している。
　管路及び施設等ともに老朽化が進んでおり、今後計画的に更新を行う必要がある。
　管路の更新については、道路改良工事に併せて布設替えを行うなど、コストの削減と効率的な施工に努めている。
　施設及び設備の更新については、多額な費用が必要となることからアセットマネジメント等を行い、計画的な更新を図っていく必要がある。</t>
    <rPh sb="53" eb="54">
      <t>ハイ</t>
    </rPh>
    <phoneticPr fontId="4"/>
  </si>
  <si>
    <t>　今後、人口減少等に伴う使用料収入の減少、施設等の老朽化に伴う更新需要の増大と経営環境は厳しくなることが考えられる。
　令和2年度から令和4年度にかけて固定資産台帳の整備を行っており、より的確な資産情報を把握し今後の施設等の更新に備えた財政計画や、アセットマネジメント等による長期的な計画を策定し、効果的な更新を行っていく必要がある。
　また、法適化に向け、令和5年度に簡易水道の統合を予定している。
　令和6年度から企業会計へ移行し、経営状況を把握することで、将来にわたる安定的な経営の継続を目指す。</t>
    <rPh sb="174" eb="175">
      <t>カ</t>
    </rPh>
    <rPh sb="176" eb="177">
      <t>ム</t>
    </rPh>
    <rPh sb="179" eb="181">
      <t>レイワ</t>
    </rPh>
    <rPh sb="182" eb="184">
      <t>ネンド</t>
    </rPh>
    <rPh sb="185" eb="187">
      <t>カンイ</t>
    </rPh>
    <rPh sb="187" eb="189">
      <t>スイドウ</t>
    </rPh>
    <rPh sb="190" eb="192">
      <t>トウゴウ</t>
    </rPh>
    <rPh sb="193" eb="195">
      <t>ヨテイ</t>
    </rPh>
    <rPh sb="202" eb="204">
      <t>レイワ</t>
    </rPh>
    <rPh sb="205" eb="206">
      <t>ネン</t>
    </rPh>
    <rPh sb="206" eb="207">
      <t>ド</t>
    </rPh>
    <rPh sb="209" eb="211">
      <t>キギョウ</t>
    </rPh>
    <rPh sb="211" eb="213">
      <t>カイケイ</t>
    </rPh>
    <rPh sb="214" eb="216">
      <t>イコウ</t>
    </rPh>
    <rPh sb="218" eb="220">
      <t>ケイエイ</t>
    </rPh>
    <rPh sb="220" eb="222">
      <t>ジョウキョウ</t>
    </rPh>
    <rPh sb="223" eb="225">
      <t>ハアク</t>
    </rPh>
    <phoneticPr fontId="4"/>
  </si>
  <si>
    <t>①収益的収支比率について
　給水人口の減少により使用料収入が減少傾向にあるものの、単年度収支は黒字を維持している。
令和3年度においては、漏水や機器故障により修繕等にかかる維持管理費が増加したため前年度数値を下回った。
④企業債残高対給水収益比率について
　新たな起債の借り入れはなく、計画的な償還により減少傾向にあるが、使用料収入の減少が見込まれるなか、今後の管路や施設等の更新時に必要な財源確保に努めていく必要がある。
⑤料金回収率について
　100％を上回っているが、給水原価の上昇により前年度数値を下回った。
⑥給水原価について
　有収水量の減少と修繕等による総費用の増加により前年度より上昇した。管路や施設の維持管理費用の削減を行うなどの改善を図る必要がある。
⑦施設利用率について
　年間総配水量の減少により前年度数値を下回っているが、類似団体平均より高い水準となっており、適切な施設利用が行われている。
⑧有収率について
　近年は増加傾向にあり改善しているが、今後も漏水調査修繕等を継続して実施し、無効水量の減少に努める。</t>
    <rPh sb="14" eb="16">
      <t>キュウスイ</t>
    </rPh>
    <rPh sb="16" eb="18">
      <t>ジンコウ</t>
    </rPh>
    <rPh sb="19" eb="21">
      <t>ゲンショウ</t>
    </rPh>
    <rPh sb="24" eb="26">
      <t>キュウスイ</t>
    </rPh>
    <rPh sb="26" eb="28">
      <t>ジンコウ</t>
    </rPh>
    <rPh sb="29" eb="31">
      <t>ゲンショウ</t>
    </rPh>
    <rPh sb="31" eb="32">
      <t>トウ</t>
    </rPh>
    <rPh sb="74" eb="76">
      <t>コショウ</t>
    </rPh>
    <rPh sb="79" eb="81">
      <t>シュウゼン</t>
    </rPh>
    <rPh sb="81" eb="82">
      <t>トウ</t>
    </rPh>
    <rPh sb="161" eb="164">
      <t>シヨウリョウ</t>
    </rPh>
    <rPh sb="164" eb="166">
      <t>シュウニュウ</t>
    </rPh>
    <rPh sb="167" eb="169">
      <t>ゲンショウ</t>
    </rPh>
    <rPh sb="170" eb="172">
      <t>ミコ</t>
    </rPh>
    <rPh sb="293" eb="296">
      <t>ゼンネンド</t>
    </rPh>
    <rPh sb="298" eb="299">
      <t>ジョウ</t>
    </rPh>
    <rPh sb="303" eb="305">
      <t>カンロ</t>
    </rPh>
    <rPh sb="306" eb="308">
      <t>シセツ</t>
    </rPh>
    <rPh sb="311" eb="313">
      <t>ジョウショウゲンショウツト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</si>
</sst>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7.0000000000000007E-2</c:v>
                </c:pt>
                <c:pt idx="1">
                  <c:v>0.05</c:v>
                </c:pt>
                <c:pt idx="2">
                  <c:v>0.2</c:v>
                </c:pt>
                <c:pt idx="3">
                  <c:v>0.44</c:v>
                </c:pt>
                <c:pt idx="4">
                  <c:v>0.22</c:v>
                </c:pt>
              </c:numCache>
            </c:numRef>
          </c:val>
          <c:extLst>
            <c:ext xmlns:c16="http://schemas.microsoft.com/office/drawing/2014/chart" uri="{C3380CC4-5D6E-409C-BE32-E72D297353CC}">
              <c16:uniqueId val="{00000000-93DD-497E-ABC5-5C1C2A77BEC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0.96</c:v>
                </c:pt>
                <c:pt idx="1">
                  <c:v>0.65</c:v>
                </c:pt>
                <c:pt idx="2">
                  <c:v>0.52</c:v>
                </c:pt>
                <c:pt idx="3">
                  <c:v>1.48</c:v>
                </c:pt>
                <c:pt idx="4">
                  <c:v>0.45</c:v>
                </c:pt>
              </c:numCache>
            </c:numRef>
          </c:val>
          <c:smooth val="0"/>
          <c:extLst>
            <c:ext xmlns:c16="http://schemas.microsoft.com/office/drawing/2014/chart" uri="{C3380CC4-5D6E-409C-BE32-E72D297353CC}">
              <c16:uniqueId val="{00000001-93DD-497E-ABC5-5C1C2A77BEC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84.4</c:v>
                </c:pt>
                <c:pt idx="1">
                  <c:v>87.74</c:v>
                </c:pt>
                <c:pt idx="2">
                  <c:v>93.6</c:v>
                </c:pt>
                <c:pt idx="3">
                  <c:v>110.68</c:v>
                </c:pt>
                <c:pt idx="4">
                  <c:v>105.47</c:v>
                </c:pt>
              </c:numCache>
            </c:numRef>
          </c:val>
          <c:extLst>
            <c:ext xmlns:c16="http://schemas.microsoft.com/office/drawing/2014/chart" uri="{C3380CC4-5D6E-409C-BE32-E72D297353CC}">
              <c16:uniqueId val="{00000000-718C-4575-B77B-F3DF087AF3F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73.959999999999994</c:v>
                </c:pt>
                <c:pt idx="1">
                  <c:v>75.010000000000005</c:v>
                </c:pt>
                <c:pt idx="2">
                  <c:v>72.760000000000005</c:v>
                </c:pt>
                <c:pt idx="3">
                  <c:v>82.57</c:v>
                </c:pt>
                <c:pt idx="4">
                  <c:v>81.17</c:v>
                </c:pt>
              </c:numCache>
            </c:numRef>
          </c:val>
          <c:smooth val="0"/>
          <c:extLst>
            <c:ext xmlns:c16="http://schemas.microsoft.com/office/drawing/2014/chart" uri="{C3380CC4-5D6E-409C-BE32-E72D297353CC}">
              <c16:uniqueId val="{00000001-718C-4575-B77B-F3DF087AF3F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1C-48F9-B7CC-343265C77DC2}"/>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1C-48F9-B7CC-343265C77DC2}"/>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AE-444D-9F38-9352F6139A1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AE-444D-9F38-9352F6139A1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6D-4403-8EB1-2CF6592E99B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6D-4403-8EB1-2CF6592E99B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B8-4B8B-B08F-2FB38432D8F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B8-4B8B-B08F-2FB38432D8F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343.08</c:v>
                </c:pt>
                <c:pt idx="1">
                  <c:v>284.82</c:v>
                </c:pt>
                <c:pt idx="2">
                  <c:v>256.14</c:v>
                </c:pt>
                <c:pt idx="3">
                  <c:v>236.69</c:v>
                </c:pt>
                <c:pt idx="4">
                  <c:v>217.3</c:v>
                </c:pt>
              </c:numCache>
            </c:numRef>
          </c:val>
          <c:extLst>
            <c:ext xmlns:c16="http://schemas.microsoft.com/office/drawing/2014/chart" uri="{C3380CC4-5D6E-409C-BE32-E72D297353CC}">
              <c16:uniqueId val="{00000000-876A-422F-88F3-989D561AA81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1295.06</c:v>
                </c:pt>
                <c:pt idx="1">
                  <c:v>1168.7</c:v>
                </c:pt>
                <c:pt idx="2">
                  <c:v>1245.46</c:v>
                </c:pt>
                <c:pt idx="3">
                  <c:v>834.1</c:v>
                </c:pt>
                <c:pt idx="4">
                  <c:v>853.42</c:v>
                </c:pt>
              </c:numCache>
            </c:numRef>
          </c:val>
          <c:smooth val="0"/>
          <c:extLst>
            <c:ext xmlns:c16="http://schemas.microsoft.com/office/drawing/2014/chart" uri="{C3380CC4-5D6E-409C-BE32-E72D297353CC}">
              <c16:uniqueId val="{00000001-876A-422F-88F3-989D561AA81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78</c:v>
                </c:pt>
                <c:pt idx="1">
                  <c:v>83.07</c:v>
                </c:pt>
                <c:pt idx="2">
                  <c:v>88.83</c:v>
                </c:pt>
                <c:pt idx="3">
                  <c:v>108.28</c:v>
                </c:pt>
                <c:pt idx="4">
                  <c:v>101.15</c:v>
                </c:pt>
              </c:numCache>
            </c:numRef>
          </c:val>
          <c:extLst>
            <c:ext xmlns:c16="http://schemas.microsoft.com/office/drawing/2014/chart" uri="{C3380CC4-5D6E-409C-BE32-E72D297353CC}">
              <c16:uniqueId val="{00000000-EAF7-434E-9AC2-583D59CDB30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53.29</c:v>
                </c:pt>
                <c:pt idx="1">
                  <c:v>53.59</c:v>
                </c:pt>
                <c:pt idx="2">
                  <c:v>51.08</c:v>
                </c:pt>
                <c:pt idx="3">
                  <c:v>64.44</c:v>
                </c:pt>
                <c:pt idx="4">
                  <c:v>60.53</c:v>
                </c:pt>
              </c:numCache>
            </c:numRef>
          </c:val>
          <c:smooth val="0"/>
          <c:extLst>
            <c:ext xmlns:c16="http://schemas.microsoft.com/office/drawing/2014/chart" uri="{C3380CC4-5D6E-409C-BE32-E72D297353CC}">
              <c16:uniqueId val="{00000001-EAF7-434E-9AC2-583D59CDB30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280.58999999999997</c:v>
                </c:pt>
                <c:pt idx="1">
                  <c:v>263.45</c:v>
                </c:pt>
                <c:pt idx="2">
                  <c:v>248.85</c:v>
                </c:pt>
                <c:pt idx="3">
                  <c:v>206.42</c:v>
                </c:pt>
                <c:pt idx="4">
                  <c:v>221.1</c:v>
                </c:pt>
              </c:numCache>
            </c:numRef>
          </c:val>
          <c:extLst>
            <c:ext xmlns:c16="http://schemas.microsoft.com/office/drawing/2014/chart" uri="{C3380CC4-5D6E-409C-BE32-E72D297353CC}">
              <c16:uniqueId val="{00000000-8189-4282-8B88-D892D5775DD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259.02</c:v>
                </c:pt>
                <c:pt idx="1">
                  <c:v>259.79000000000002</c:v>
                </c:pt>
                <c:pt idx="2">
                  <c:v>262.13</c:v>
                </c:pt>
                <c:pt idx="3">
                  <c:v>197.14</c:v>
                </c:pt>
                <c:pt idx="4">
                  <c:v>210.72</c:v>
                </c:pt>
              </c:numCache>
            </c:numRef>
          </c:val>
          <c:smooth val="0"/>
          <c:extLst>
            <c:ext xmlns:c16="http://schemas.microsoft.com/office/drawing/2014/chart" uri="{C3380CC4-5D6E-409C-BE32-E72D297353CC}">
              <c16:uniqueId val="{00000001-8189-4282-8B88-D892D5775DD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66.42</c:v>
                </c:pt>
                <c:pt idx="1">
                  <c:v>63.92</c:v>
                </c:pt>
                <c:pt idx="2">
                  <c:v>65.040000000000006</c:v>
                </c:pt>
                <c:pt idx="3">
                  <c:v>62.24</c:v>
                </c:pt>
                <c:pt idx="4">
                  <c:v>60.77</c:v>
                </c:pt>
              </c:numCache>
            </c:numRef>
          </c:val>
          <c:extLst>
            <c:ext xmlns:c16="http://schemas.microsoft.com/office/drawing/2014/chart" uri="{C3380CC4-5D6E-409C-BE32-E72D297353CC}">
              <c16:uniqueId val="{00000000-B4B0-4A7B-845B-39B59984F0B3}"/>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56.65</c:v>
                </c:pt>
                <c:pt idx="1">
                  <c:v>56.41</c:v>
                </c:pt>
                <c:pt idx="2">
                  <c:v>54.9</c:v>
                </c:pt>
                <c:pt idx="3">
                  <c:v>55.7</c:v>
                </c:pt>
                <c:pt idx="4">
                  <c:v>54.87</c:v>
                </c:pt>
              </c:numCache>
            </c:numRef>
          </c:val>
          <c:smooth val="0"/>
          <c:extLst>
            <c:ext xmlns:c16="http://schemas.microsoft.com/office/drawing/2014/chart" uri="{C3380CC4-5D6E-409C-BE32-E72D297353CC}">
              <c16:uniqueId val="{00000001-B4B0-4A7B-845B-39B59984F0B3}"/>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71.209999999999994</c:v>
                </c:pt>
                <c:pt idx="1">
                  <c:v>74.760000000000005</c:v>
                </c:pt>
                <c:pt idx="2">
                  <c:v>70.260000000000005</c:v>
                </c:pt>
                <c:pt idx="3">
                  <c:v>72.209999999999994</c:v>
                </c:pt>
                <c:pt idx="4">
                  <c:v>72.989999999999995</c:v>
                </c:pt>
              </c:numCache>
            </c:numRef>
          </c:val>
          <c:extLst>
            <c:ext xmlns:c16="http://schemas.microsoft.com/office/drawing/2014/chart" uri="{C3380CC4-5D6E-409C-BE32-E72D297353CC}">
              <c16:uniqueId val="{00000000-7B00-40CC-85BE-35605B4B2FE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76.13</c:v>
                </c:pt>
                <c:pt idx="1">
                  <c:v>75.12</c:v>
                </c:pt>
                <c:pt idx="2">
                  <c:v>74.27</c:v>
                </c:pt>
                <c:pt idx="3">
                  <c:v>71.81</c:v>
                </c:pt>
                <c:pt idx="4">
                  <c:v>71.819999999999993</c:v>
                </c:pt>
              </c:numCache>
            </c:numRef>
          </c:val>
          <c:smooth val="0"/>
          <c:extLst>
            <c:ext xmlns:c16="http://schemas.microsoft.com/office/drawing/2014/chart" uri="{C3380CC4-5D6E-409C-BE32-E72D297353CC}">
              <c16:uniqueId val="{00000001-7B00-40CC-85BE-35605B4B2FE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1" zoomScaleNormal="100" workbookViewId="0">
      <selection activeCell="CD29" sqref="CD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熊本県　苓北町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5" t="str">
        <f>データ!$I$6</f>
        <v>法非適用</v>
      </c>
      <c r="C8" s="65"/>
      <c r="D8" s="65"/>
      <c r="E8" s="65"/>
      <c r="F8" s="65"/>
      <c r="G8" s="65"/>
      <c r="H8" s="65"/>
      <c r="I8" s="65" t="str">
        <f>データ!$J$6</f>
        <v>水道事業</v>
      </c>
      <c r="J8" s="65"/>
      <c r="K8" s="65"/>
      <c r="L8" s="65"/>
      <c r="M8" s="65"/>
      <c r="N8" s="65"/>
      <c r="O8" s="65"/>
      <c r="P8" s="65" t="str">
        <f>データ!$K$6</f>
        <v>簡易水道事業</v>
      </c>
      <c r="Q8" s="65"/>
      <c r="R8" s="65"/>
      <c r="S8" s="65"/>
      <c r="T8" s="65"/>
      <c r="U8" s="65"/>
      <c r="V8" s="65"/>
      <c r="W8" s="65" t="str">
        <f>データ!$L$6</f>
        <v>D2</v>
      </c>
      <c r="X8" s="65"/>
      <c r="Y8" s="65"/>
      <c r="Z8" s="65"/>
      <c r="AA8" s="65"/>
      <c r="AB8" s="65"/>
      <c r="AC8" s="65"/>
      <c r="AD8" s="65" t="str">
        <f>データ!$M$6</f>
        <v>非設置</v>
      </c>
      <c r="AE8" s="65"/>
      <c r="AF8" s="65"/>
      <c r="AG8" s="65"/>
      <c r="AH8" s="65"/>
      <c r="AI8" s="65"/>
      <c r="AJ8" s="65"/>
      <c r="AK8" s="2"/>
      <c r="AL8" s="60">
        <f>データ!$R$6</f>
        <v>6758</v>
      </c>
      <c r="AM8" s="60"/>
      <c r="AN8" s="60"/>
      <c r="AO8" s="60"/>
      <c r="AP8" s="60"/>
      <c r="AQ8" s="60"/>
      <c r="AR8" s="60"/>
      <c r="AS8" s="60"/>
      <c r="AT8" s="36">
        <f>データ!$S$6</f>
        <v>67.58</v>
      </c>
      <c r="AU8" s="36"/>
      <c r="AV8" s="36"/>
      <c r="AW8" s="36"/>
      <c r="AX8" s="36"/>
      <c r="AY8" s="36"/>
      <c r="AZ8" s="36"/>
      <c r="BA8" s="36"/>
      <c r="BB8" s="36">
        <f>データ!$T$6</f>
        <v>100</v>
      </c>
      <c r="BC8" s="36"/>
      <c r="BD8" s="36"/>
      <c r="BE8" s="36"/>
      <c r="BF8" s="36"/>
      <c r="BG8" s="36"/>
      <c r="BH8" s="36"/>
      <c r="BI8" s="36"/>
      <c r="BJ8" s="3"/>
      <c r="BK8" s="3"/>
      <c r="BL8" s="61" t="s">
        <v>10</v>
      </c>
      <c r="BM8" s="62"/>
      <c r="BN8" s="63" t="s">
        <v>11</v>
      </c>
      <c r="BO8" s="63"/>
      <c r="BP8" s="63"/>
      <c r="BQ8" s="63"/>
      <c r="BR8" s="63"/>
      <c r="BS8" s="63"/>
      <c r="BT8" s="63"/>
      <c r="BU8" s="63"/>
      <c r="BV8" s="63"/>
      <c r="BW8" s="63"/>
      <c r="BX8" s="63"/>
      <c r="BY8" s="64"/>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6"/>
      <c r="D10" s="36"/>
      <c r="E10" s="36"/>
      <c r="F10" s="36"/>
      <c r="G10" s="36"/>
      <c r="H10" s="36"/>
      <c r="I10" s="36" t="str">
        <f>データ!$O$6</f>
        <v>該当数値なし</v>
      </c>
      <c r="J10" s="36"/>
      <c r="K10" s="36"/>
      <c r="L10" s="36"/>
      <c r="M10" s="36"/>
      <c r="N10" s="36"/>
      <c r="O10" s="36"/>
      <c r="P10" s="36">
        <f>データ!$P$6</f>
        <v>96.82</v>
      </c>
      <c r="Q10" s="36"/>
      <c r="R10" s="36"/>
      <c r="S10" s="36"/>
      <c r="T10" s="36"/>
      <c r="U10" s="36"/>
      <c r="V10" s="36"/>
      <c r="W10" s="60">
        <f>データ!$Q$6</f>
        <v>4250</v>
      </c>
      <c r="X10" s="60"/>
      <c r="Y10" s="60"/>
      <c r="Z10" s="60"/>
      <c r="AA10" s="60"/>
      <c r="AB10" s="60"/>
      <c r="AC10" s="60"/>
      <c r="AD10" s="2"/>
      <c r="AE10" s="2"/>
      <c r="AF10" s="2"/>
      <c r="AG10" s="2"/>
      <c r="AH10" s="2"/>
      <c r="AI10" s="2"/>
      <c r="AJ10" s="2"/>
      <c r="AK10" s="2"/>
      <c r="AL10" s="60">
        <f>データ!$U$6</f>
        <v>6431</v>
      </c>
      <c r="AM10" s="60"/>
      <c r="AN10" s="60"/>
      <c r="AO10" s="60"/>
      <c r="AP10" s="60"/>
      <c r="AQ10" s="60"/>
      <c r="AR10" s="60"/>
      <c r="AS10" s="60"/>
      <c r="AT10" s="36">
        <f>データ!$V$6</f>
        <v>34.229999999999997</v>
      </c>
      <c r="AU10" s="36"/>
      <c r="AV10" s="36"/>
      <c r="AW10" s="36"/>
      <c r="AX10" s="36"/>
      <c r="AY10" s="36"/>
      <c r="AZ10" s="36"/>
      <c r="BA10" s="36"/>
      <c r="BB10" s="36">
        <f>データ!$W$6</f>
        <v>187.88</v>
      </c>
      <c r="BC10" s="36"/>
      <c r="BD10" s="36"/>
      <c r="BE10" s="36"/>
      <c r="BF10" s="36"/>
      <c r="BG10" s="36"/>
      <c r="BH10" s="36"/>
      <c r="BI10" s="36"/>
      <c r="BJ10" s="2"/>
      <c r="BK10" s="2"/>
      <c r="BL10" s="51" t="s">
        <v>21</v>
      </c>
      <c r="BM10" s="52"/>
      <c r="BN10" s="53" t="s">
        <v>22</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117</v>
      </c>
      <c r="BM16" s="38"/>
      <c r="BN16" s="38"/>
      <c r="BO16" s="38"/>
      <c r="BP16" s="38"/>
      <c r="BQ16" s="38"/>
      <c r="BR16" s="38"/>
      <c r="BS16" s="38"/>
      <c r="BT16" s="38"/>
      <c r="BU16" s="38"/>
      <c r="BV16" s="38"/>
      <c r="BW16" s="38"/>
      <c r="BX16" s="38"/>
      <c r="BY16" s="38"/>
      <c r="BZ16" s="3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115</v>
      </c>
      <c r="BM47" s="38"/>
      <c r="BN47" s="38"/>
      <c r="BO47" s="38"/>
      <c r="BP47" s="38"/>
      <c r="BQ47" s="38"/>
      <c r="BR47" s="38"/>
      <c r="BS47" s="38"/>
      <c r="BT47" s="38"/>
      <c r="BU47" s="38"/>
      <c r="BV47" s="38"/>
      <c r="BW47" s="38"/>
      <c r="BX47" s="38"/>
      <c r="BY47" s="38"/>
      <c r="BZ47" s="3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7" t="s">
        <v>116</v>
      </c>
      <c r="BM66" s="38"/>
      <c r="BN66" s="38"/>
      <c r="BO66" s="38"/>
      <c r="BP66" s="38"/>
      <c r="BQ66" s="38"/>
      <c r="BR66" s="38"/>
      <c r="BS66" s="38"/>
      <c r="BT66" s="38"/>
      <c r="BU66" s="38"/>
      <c r="BV66" s="38"/>
      <c r="BW66" s="38"/>
      <c r="BX66" s="38"/>
      <c r="BY66" s="38"/>
      <c r="BZ66" s="3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7"/>
      <c r="BM67" s="38"/>
      <c r="BN67" s="38"/>
      <c r="BO67" s="38"/>
      <c r="BP67" s="38"/>
      <c r="BQ67" s="38"/>
      <c r="BR67" s="38"/>
      <c r="BS67" s="38"/>
      <c r="BT67" s="38"/>
      <c r="BU67" s="38"/>
      <c r="BV67" s="38"/>
      <c r="BW67" s="38"/>
      <c r="BX67" s="38"/>
      <c r="BY67" s="38"/>
      <c r="BZ67" s="3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7"/>
      <c r="BM68" s="38"/>
      <c r="BN68" s="38"/>
      <c r="BO68" s="38"/>
      <c r="BP68" s="38"/>
      <c r="BQ68" s="38"/>
      <c r="BR68" s="38"/>
      <c r="BS68" s="38"/>
      <c r="BT68" s="38"/>
      <c r="BU68" s="38"/>
      <c r="BV68" s="38"/>
      <c r="BW68" s="38"/>
      <c r="BX68" s="38"/>
      <c r="BY68" s="38"/>
      <c r="BZ68" s="3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7"/>
      <c r="BM69" s="38"/>
      <c r="BN69" s="38"/>
      <c r="BO69" s="38"/>
      <c r="BP69" s="38"/>
      <c r="BQ69" s="38"/>
      <c r="BR69" s="38"/>
      <c r="BS69" s="38"/>
      <c r="BT69" s="38"/>
      <c r="BU69" s="38"/>
      <c r="BV69" s="38"/>
      <c r="BW69" s="38"/>
      <c r="BX69" s="38"/>
      <c r="BY69" s="38"/>
      <c r="BZ69" s="3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7"/>
      <c r="BM70" s="38"/>
      <c r="BN70" s="38"/>
      <c r="BO70" s="38"/>
      <c r="BP70" s="38"/>
      <c r="BQ70" s="38"/>
      <c r="BR70" s="38"/>
      <c r="BS70" s="38"/>
      <c r="BT70" s="38"/>
      <c r="BU70" s="38"/>
      <c r="BV70" s="38"/>
      <c r="BW70" s="38"/>
      <c r="BX70" s="38"/>
      <c r="BY70" s="38"/>
      <c r="BZ70" s="3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7"/>
      <c r="BM71" s="38"/>
      <c r="BN71" s="38"/>
      <c r="BO71" s="38"/>
      <c r="BP71" s="38"/>
      <c r="BQ71" s="38"/>
      <c r="BR71" s="38"/>
      <c r="BS71" s="38"/>
      <c r="BT71" s="38"/>
      <c r="BU71" s="38"/>
      <c r="BV71" s="38"/>
      <c r="BW71" s="38"/>
      <c r="BX71" s="38"/>
      <c r="BY71" s="38"/>
      <c r="BZ71" s="3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7"/>
      <c r="BM72" s="38"/>
      <c r="BN72" s="38"/>
      <c r="BO72" s="38"/>
      <c r="BP72" s="38"/>
      <c r="BQ72" s="38"/>
      <c r="BR72" s="38"/>
      <c r="BS72" s="38"/>
      <c r="BT72" s="38"/>
      <c r="BU72" s="38"/>
      <c r="BV72" s="38"/>
      <c r="BW72" s="38"/>
      <c r="BX72" s="38"/>
      <c r="BY72" s="38"/>
      <c r="BZ72" s="3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7"/>
      <c r="BM73" s="38"/>
      <c r="BN73" s="38"/>
      <c r="BO73" s="38"/>
      <c r="BP73" s="38"/>
      <c r="BQ73" s="38"/>
      <c r="BR73" s="38"/>
      <c r="BS73" s="38"/>
      <c r="BT73" s="38"/>
      <c r="BU73" s="38"/>
      <c r="BV73" s="38"/>
      <c r="BW73" s="38"/>
      <c r="BX73" s="38"/>
      <c r="BY73" s="38"/>
      <c r="BZ73" s="3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7"/>
      <c r="BM74" s="38"/>
      <c r="BN74" s="38"/>
      <c r="BO74" s="38"/>
      <c r="BP74" s="38"/>
      <c r="BQ74" s="38"/>
      <c r="BR74" s="38"/>
      <c r="BS74" s="38"/>
      <c r="BT74" s="38"/>
      <c r="BU74" s="38"/>
      <c r="BV74" s="38"/>
      <c r="BW74" s="38"/>
      <c r="BX74" s="38"/>
      <c r="BY74" s="38"/>
      <c r="BZ74" s="3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7"/>
      <c r="BM75" s="38"/>
      <c r="BN75" s="38"/>
      <c r="BO75" s="38"/>
      <c r="BP75" s="38"/>
      <c r="BQ75" s="38"/>
      <c r="BR75" s="38"/>
      <c r="BS75" s="38"/>
      <c r="BT75" s="38"/>
      <c r="BU75" s="38"/>
      <c r="BV75" s="38"/>
      <c r="BW75" s="38"/>
      <c r="BX75" s="38"/>
      <c r="BY75" s="38"/>
      <c r="BZ75" s="3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7"/>
      <c r="BM76" s="38"/>
      <c r="BN76" s="38"/>
      <c r="BO76" s="38"/>
      <c r="BP76" s="38"/>
      <c r="BQ76" s="38"/>
      <c r="BR76" s="38"/>
      <c r="BS76" s="38"/>
      <c r="BT76" s="38"/>
      <c r="BU76" s="38"/>
      <c r="BV76" s="38"/>
      <c r="BW76" s="38"/>
      <c r="BX76" s="38"/>
      <c r="BY76" s="38"/>
      <c r="BZ76" s="3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7"/>
      <c r="BM77" s="38"/>
      <c r="BN77" s="38"/>
      <c r="BO77" s="38"/>
      <c r="BP77" s="38"/>
      <c r="BQ77" s="38"/>
      <c r="BR77" s="38"/>
      <c r="BS77" s="38"/>
      <c r="BT77" s="38"/>
      <c r="BU77" s="38"/>
      <c r="BV77" s="38"/>
      <c r="BW77" s="38"/>
      <c r="BX77" s="38"/>
      <c r="BY77" s="38"/>
      <c r="BZ77" s="3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7"/>
      <c r="BM78" s="38"/>
      <c r="BN78" s="38"/>
      <c r="BO78" s="38"/>
      <c r="BP78" s="38"/>
      <c r="BQ78" s="38"/>
      <c r="BR78" s="38"/>
      <c r="BS78" s="38"/>
      <c r="BT78" s="38"/>
      <c r="BU78" s="38"/>
      <c r="BV78" s="38"/>
      <c r="BW78" s="38"/>
      <c r="BX78" s="38"/>
      <c r="BY78" s="38"/>
      <c r="BZ78" s="3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7"/>
      <c r="BM79" s="38"/>
      <c r="BN79" s="38"/>
      <c r="BO79" s="38"/>
      <c r="BP79" s="38"/>
      <c r="BQ79" s="38"/>
      <c r="BR79" s="38"/>
      <c r="BS79" s="38"/>
      <c r="BT79" s="38"/>
      <c r="BU79" s="38"/>
      <c r="BV79" s="38"/>
      <c r="BW79" s="38"/>
      <c r="BX79" s="38"/>
      <c r="BY79" s="38"/>
      <c r="BZ79" s="3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7"/>
      <c r="BM80" s="38"/>
      <c r="BN80" s="38"/>
      <c r="BO80" s="38"/>
      <c r="BP80" s="38"/>
      <c r="BQ80" s="38"/>
      <c r="BR80" s="38"/>
      <c r="BS80" s="38"/>
      <c r="BT80" s="38"/>
      <c r="BU80" s="38"/>
      <c r="BV80" s="38"/>
      <c r="BW80" s="38"/>
      <c r="BX80" s="38"/>
      <c r="BY80" s="38"/>
      <c r="BZ80" s="3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7"/>
      <c r="BM81" s="38"/>
      <c r="BN81" s="38"/>
      <c r="BO81" s="38"/>
      <c r="BP81" s="38"/>
      <c r="BQ81" s="38"/>
      <c r="BR81" s="38"/>
      <c r="BS81" s="38"/>
      <c r="BT81" s="38"/>
      <c r="BU81" s="38"/>
      <c r="BV81" s="38"/>
      <c r="BW81" s="38"/>
      <c r="BX81" s="38"/>
      <c r="BY81" s="38"/>
      <c r="BZ81" s="3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0"/>
      <c r="BM82" s="41"/>
      <c r="BN82" s="41"/>
      <c r="BO82" s="41"/>
      <c r="BP82" s="41"/>
      <c r="BQ82" s="41"/>
      <c r="BR82" s="41"/>
      <c r="BS82" s="41"/>
      <c r="BT82" s="41"/>
      <c r="BU82" s="41"/>
      <c r="BV82" s="41"/>
      <c r="BW82" s="41"/>
      <c r="BX82" s="41"/>
      <c r="BY82" s="41"/>
      <c r="BZ82" s="4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ceWcFRtSadVUKn2oSpeLWRW6wHzUI3TLEnAxB/X/cL0L6uKcFRPAF7ncDSfZal75NWfjC8IZIEikQZi7+gJhRQ==" saltValue="93xWjjkoI4SHEM7jKqInR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27</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54</v>
      </c>
      <c r="B4" s="17"/>
      <c r="C4" s="17"/>
      <c r="D4" s="17"/>
      <c r="E4" s="17"/>
      <c r="F4" s="17"/>
      <c r="G4" s="17"/>
      <c r="H4" s="75"/>
      <c r="I4" s="76"/>
      <c r="J4" s="76"/>
      <c r="K4" s="76"/>
      <c r="L4" s="76"/>
      <c r="M4" s="76"/>
      <c r="N4" s="76"/>
      <c r="O4" s="76"/>
      <c r="P4" s="76"/>
      <c r="Q4" s="76"/>
      <c r="R4" s="76"/>
      <c r="S4" s="76"/>
      <c r="T4" s="76"/>
      <c r="U4" s="76"/>
      <c r="V4" s="76"/>
      <c r="W4" s="77"/>
      <c r="X4" s="71" t="s">
        <v>55</v>
      </c>
      <c r="Y4" s="71"/>
      <c r="Z4" s="71"/>
      <c r="AA4" s="71"/>
      <c r="AB4" s="71"/>
      <c r="AC4" s="71"/>
      <c r="AD4" s="71"/>
      <c r="AE4" s="71"/>
      <c r="AF4" s="71"/>
      <c r="AG4" s="71"/>
      <c r="AH4" s="71"/>
      <c r="AI4" s="71" t="s">
        <v>56</v>
      </c>
      <c r="AJ4" s="71"/>
      <c r="AK4" s="71"/>
      <c r="AL4" s="71"/>
      <c r="AM4" s="71"/>
      <c r="AN4" s="71"/>
      <c r="AO4" s="71"/>
      <c r="AP4" s="71"/>
      <c r="AQ4" s="71"/>
      <c r="AR4" s="71"/>
      <c r="AS4" s="71"/>
      <c r="AT4" s="71" t="s">
        <v>57</v>
      </c>
      <c r="AU4" s="71"/>
      <c r="AV4" s="71"/>
      <c r="AW4" s="71"/>
      <c r="AX4" s="71"/>
      <c r="AY4" s="71"/>
      <c r="AZ4" s="71"/>
      <c r="BA4" s="71"/>
      <c r="BB4" s="71"/>
      <c r="BC4" s="71"/>
      <c r="BD4" s="71"/>
      <c r="BE4" s="71" t="s">
        <v>58</v>
      </c>
      <c r="BF4" s="71"/>
      <c r="BG4" s="71"/>
      <c r="BH4" s="71"/>
      <c r="BI4" s="71"/>
      <c r="BJ4" s="71"/>
      <c r="BK4" s="71"/>
      <c r="BL4" s="71"/>
      <c r="BM4" s="71"/>
      <c r="BN4" s="71"/>
      <c r="BO4" s="71"/>
      <c r="BP4" s="71" t="s">
        <v>59</v>
      </c>
      <c r="BQ4" s="71"/>
      <c r="BR4" s="71"/>
      <c r="BS4" s="71"/>
      <c r="BT4" s="71"/>
      <c r="BU4" s="71"/>
      <c r="BV4" s="71"/>
      <c r="BW4" s="71"/>
      <c r="BX4" s="71"/>
      <c r="BY4" s="71"/>
      <c r="BZ4" s="71"/>
      <c r="CA4" s="71" t="s">
        <v>60</v>
      </c>
      <c r="CB4" s="71"/>
      <c r="CC4" s="71"/>
      <c r="CD4" s="71"/>
      <c r="CE4" s="71"/>
      <c r="CF4" s="71"/>
      <c r="CG4" s="71"/>
      <c r="CH4" s="71"/>
      <c r="CI4" s="71"/>
      <c r="CJ4" s="71"/>
      <c r="CK4" s="71"/>
      <c r="CL4" s="71" t="s">
        <v>61</v>
      </c>
      <c r="CM4" s="71"/>
      <c r="CN4" s="71"/>
      <c r="CO4" s="71"/>
      <c r="CP4" s="71"/>
      <c r="CQ4" s="71"/>
      <c r="CR4" s="71"/>
      <c r="CS4" s="71"/>
      <c r="CT4" s="71"/>
      <c r="CU4" s="71"/>
      <c r="CV4" s="71"/>
      <c r="CW4" s="71" t="s">
        <v>62</v>
      </c>
      <c r="CX4" s="71"/>
      <c r="CY4" s="71"/>
      <c r="CZ4" s="71"/>
      <c r="DA4" s="71"/>
      <c r="DB4" s="71"/>
      <c r="DC4" s="71"/>
      <c r="DD4" s="71"/>
      <c r="DE4" s="71"/>
      <c r="DF4" s="71"/>
      <c r="DG4" s="71"/>
      <c r="DH4" s="71" t="s">
        <v>63</v>
      </c>
      <c r="DI4" s="71"/>
      <c r="DJ4" s="71"/>
      <c r="DK4" s="71"/>
      <c r="DL4" s="71"/>
      <c r="DM4" s="71"/>
      <c r="DN4" s="71"/>
      <c r="DO4" s="71"/>
      <c r="DP4" s="71"/>
      <c r="DQ4" s="71"/>
      <c r="DR4" s="71"/>
      <c r="DS4" s="71" t="s">
        <v>64</v>
      </c>
      <c r="DT4" s="71"/>
      <c r="DU4" s="71"/>
      <c r="DV4" s="71"/>
      <c r="DW4" s="71"/>
      <c r="DX4" s="71"/>
      <c r="DY4" s="71"/>
      <c r="DZ4" s="71"/>
      <c r="EA4" s="71"/>
      <c r="EB4" s="71"/>
      <c r="EC4" s="71"/>
      <c r="ED4" s="71" t="s">
        <v>65</v>
      </c>
      <c r="EE4" s="71"/>
      <c r="EF4" s="71"/>
      <c r="EG4" s="71"/>
      <c r="EH4" s="71"/>
      <c r="EI4" s="71"/>
      <c r="EJ4" s="71"/>
      <c r="EK4" s="71"/>
      <c r="EL4" s="71"/>
      <c r="EM4" s="71"/>
      <c r="EN4" s="71"/>
    </row>
    <row r="5" spans="1:144" x14ac:dyDescent="0.15">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x14ac:dyDescent="0.15">
      <c r="A6" s="15" t="s">
        <v>94</v>
      </c>
      <c r="B6" s="20">
        <f>B7</f>
        <v>2021</v>
      </c>
      <c r="C6" s="20">
        <f t="shared" ref="C6:W6" si="3">C7</f>
        <v>435317</v>
      </c>
      <c r="D6" s="20">
        <f t="shared" si="3"/>
        <v>47</v>
      </c>
      <c r="E6" s="20">
        <f t="shared" si="3"/>
        <v>1</v>
      </c>
      <c r="F6" s="20">
        <f t="shared" si="3"/>
        <v>0</v>
      </c>
      <c r="G6" s="20">
        <f t="shared" si="3"/>
        <v>0</v>
      </c>
      <c r="H6" s="20" t="str">
        <f t="shared" si="3"/>
        <v>熊本県　苓北町</v>
      </c>
      <c r="I6" s="20" t="str">
        <f t="shared" si="3"/>
        <v>法非適用</v>
      </c>
      <c r="J6" s="20" t="str">
        <f t="shared" si="3"/>
        <v>水道事業</v>
      </c>
      <c r="K6" s="20" t="str">
        <f t="shared" si="3"/>
        <v>簡易水道事業</v>
      </c>
      <c r="L6" s="20" t="str">
        <f t="shared" si="3"/>
        <v>D2</v>
      </c>
      <c r="M6" s="20" t="str">
        <f t="shared" si="3"/>
        <v>非設置</v>
      </c>
      <c r="N6" s="21" t="str">
        <f t="shared" si="3"/>
        <v>-</v>
      </c>
      <c r="O6" s="21" t="str">
        <f t="shared" si="3"/>
        <v>該当数値なし</v>
      </c>
      <c r="P6" s="21">
        <f t="shared" si="3"/>
        <v>96.82</v>
      </c>
      <c r="Q6" s="21">
        <f t="shared" si="3"/>
        <v>4250</v>
      </c>
      <c r="R6" s="21">
        <f t="shared" si="3"/>
        <v>6758</v>
      </c>
      <c r="S6" s="21">
        <f t="shared" si="3"/>
        <v>67.58</v>
      </c>
      <c r="T6" s="21">
        <f t="shared" si="3"/>
        <v>100</v>
      </c>
      <c r="U6" s="21">
        <f t="shared" si="3"/>
        <v>6431</v>
      </c>
      <c r="V6" s="21">
        <f t="shared" si="3"/>
        <v>34.229999999999997</v>
      </c>
      <c r="W6" s="21">
        <f t="shared" si="3"/>
        <v>187.88</v>
      </c>
      <c r="X6" s="22">
        <f>IF(X7="",NA(),X7)</f>
        <v>84.4</v>
      </c>
      <c r="Y6" s="22">
        <f t="shared" ref="Y6:AG6" si="4">IF(Y7="",NA(),Y7)</f>
        <v>87.74</v>
      </c>
      <c r="Z6" s="22">
        <f t="shared" si="4"/>
        <v>93.6</v>
      </c>
      <c r="AA6" s="22">
        <f t="shared" si="4"/>
        <v>110.68</v>
      </c>
      <c r="AB6" s="22">
        <f t="shared" si="4"/>
        <v>105.47</v>
      </c>
      <c r="AC6" s="22">
        <f t="shared" si="4"/>
        <v>73.959999999999994</v>
      </c>
      <c r="AD6" s="22">
        <f t="shared" si="4"/>
        <v>75.010000000000005</v>
      </c>
      <c r="AE6" s="22">
        <f t="shared" si="4"/>
        <v>72.760000000000005</v>
      </c>
      <c r="AF6" s="22">
        <f t="shared" si="4"/>
        <v>82.57</v>
      </c>
      <c r="AG6" s="22">
        <f t="shared" si="4"/>
        <v>81.17</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343.08</v>
      </c>
      <c r="BF6" s="22">
        <f t="shared" ref="BF6:BN6" si="7">IF(BF7="",NA(),BF7)</f>
        <v>284.82</v>
      </c>
      <c r="BG6" s="22">
        <f t="shared" si="7"/>
        <v>256.14</v>
      </c>
      <c r="BH6" s="22">
        <f t="shared" si="7"/>
        <v>236.69</v>
      </c>
      <c r="BI6" s="22">
        <f t="shared" si="7"/>
        <v>217.3</v>
      </c>
      <c r="BJ6" s="22">
        <f t="shared" si="7"/>
        <v>1295.06</v>
      </c>
      <c r="BK6" s="22">
        <f t="shared" si="7"/>
        <v>1168.7</v>
      </c>
      <c r="BL6" s="22">
        <f t="shared" si="7"/>
        <v>1245.46</v>
      </c>
      <c r="BM6" s="22">
        <f t="shared" si="7"/>
        <v>834.1</v>
      </c>
      <c r="BN6" s="22">
        <f t="shared" si="7"/>
        <v>853.42</v>
      </c>
      <c r="BO6" s="21" t="str">
        <f>IF(BO7="","",IF(BO7="-","【-】","【"&amp;SUBSTITUTE(TEXT(BO7,"#,##0.00"),"-","△")&amp;"】"))</f>
        <v>【940.88】</v>
      </c>
      <c r="BP6" s="22">
        <f>IF(BP7="",NA(),BP7)</f>
        <v>78</v>
      </c>
      <c r="BQ6" s="22">
        <f t="shared" ref="BQ6:BY6" si="8">IF(BQ7="",NA(),BQ7)</f>
        <v>83.07</v>
      </c>
      <c r="BR6" s="22">
        <f t="shared" si="8"/>
        <v>88.83</v>
      </c>
      <c r="BS6" s="22">
        <f t="shared" si="8"/>
        <v>108.28</v>
      </c>
      <c r="BT6" s="22">
        <f t="shared" si="8"/>
        <v>101.15</v>
      </c>
      <c r="BU6" s="22">
        <f t="shared" si="8"/>
        <v>53.29</v>
      </c>
      <c r="BV6" s="22">
        <f t="shared" si="8"/>
        <v>53.59</v>
      </c>
      <c r="BW6" s="22">
        <f t="shared" si="8"/>
        <v>51.08</v>
      </c>
      <c r="BX6" s="22">
        <f t="shared" si="8"/>
        <v>64.44</v>
      </c>
      <c r="BY6" s="22">
        <f t="shared" si="8"/>
        <v>60.53</v>
      </c>
      <c r="BZ6" s="21" t="str">
        <f>IF(BZ7="","",IF(BZ7="-","【-】","【"&amp;SUBSTITUTE(TEXT(BZ7,"#,##0.00"),"-","△")&amp;"】"))</f>
        <v>【54.59】</v>
      </c>
      <c r="CA6" s="22">
        <f>IF(CA7="",NA(),CA7)</f>
        <v>280.58999999999997</v>
      </c>
      <c r="CB6" s="22">
        <f t="shared" ref="CB6:CJ6" si="9">IF(CB7="",NA(),CB7)</f>
        <v>263.45</v>
      </c>
      <c r="CC6" s="22">
        <f t="shared" si="9"/>
        <v>248.85</v>
      </c>
      <c r="CD6" s="22">
        <f t="shared" si="9"/>
        <v>206.42</v>
      </c>
      <c r="CE6" s="22">
        <f t="shared" si="9"/>
        <v>221.1</v>
      </c>
      <c r="CF6" s="22">
        <f t="shared" si="9"/>
        <v>259.02</v>
      </c>
      <c r="CG6" s="22">
        <f t="shared" si="9"/>
        <v>259.79000000000002</v>
      </c>
      <c r="CH6" s="22">
        <f t="shared" si="9"/>
        <v>262.13</v>
      </c>
      <c r="CI6" s="22">
        <f t="shared" si="9"/>
        <v>197.14</v>
      </c>
      <c r="CJ6" s="22">
        <f t="shared" si="9"/>
        <v>210.72</v>
      </c>
      <c r="CK6" s="21" t="str">
        <f>IF(CK7="","",IF(CK7="-","【-】","【"&amp;SUBSTITUTE(TEXT(CK7,"#,##0.00"),"-","△")&amp;"】"))</f>
        <v>【301.20】</v>
      </c>
      <c r="CL6" s="22">
        <f>IF(CL7="",NA(),CL7)</f>
        <v>66.42</v>
      </c>
      <c r="CM6" s="22">
        <f t="shared" ref="CM6:CU6" si="10">IF(CM7="",NA(),CM7)</f>
        <v>63.92</v>
      </c>
      <c r="CN6" s="22">
        <f t="shared" si="10"/>
        <v>65.040000000000006</v>
      </c>
      <c r="CO6" s="22">
        <f t="shared" si="10"/>
        <v>62.24</v>
      </c>
      <c r="CP6" s="22">
        <f t="shared" si="10"/>
        <v>60.77</v>
      </c>
      <c r="CQ6" s="22">
        <f t="shared" si="10"/>
        <v>56.65</v>
      </c>
      <c r="CR6" s="22">
        <f t="shared" si="10"/>
        <v>56.41</v>
      </c>
      <c r="CS6" s="22">
        <f t="shared" si="10"/>
        <v>54.9</v>
      </c>
      <c r="CT6" s="22">
        <f t="shared" si="10"/>
        <v>55.7</v>
      </c>
      <c r="CU6" s="22">
        <f t="shared" si="10"/>
        <v>54.87</v>
      </c>
      <c r="CV6" s="21" t="str">
        <f>IF(CV7="","",IF(CV7="-","【-】","【"&amp;SUBSTITUTE(TEXT(CV7,"#,##0.00"),"-","△")&amp;"】"))</f>
        <v>【56.42】</v>
      </c>
      <c r="CW6" s="22">
        <f>IF(CW7="",NA(),CW7)</f>
        <v>71.209999999999994</v>
      </c>
      <c r="CX6" s="22">
        <f t="shared" ref="CX6:DF6" si="11">IF(CX7="",NA(),CX7)</f>
        <v>74.760000000000005</v>
      </c>
      <c r="CY6" s="22">
        <f t="shared" si="11"/>
        <v>70.260000000000005</v>
      </c>
      <c r="CZ6" s="22">
        <f t="shared" si="11"/>
        <v>72.209999999999994</v>
      </c>
      <c r="DA6" s="22">
        <f t="shared" si="11"/>
        <v>72.989999999999995</v>
      </c>
      <c r="DB6" s="22">
        <f t="shared" si="11"/>
        <v>76.13</v>
      </c>
      <c r="DC6" s="22">
        <f t="shared" si="11"/>
        <v>75.12</v>
      </c>
      <c r="DD6" s="22">
        <f t="shared" si="11"/>
        <v>74.27</v>
      </c>
      <c r="DE6" s="22">
        <f t="shared" si="11"/>
        <v>71.81</v>
      </c>
      <c r="DF6" s="22">
        <f t="shared" si="11"/>
        <v>71.819999999999993</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2">
        <f>IF(ED7="",NA(),ED7)</f>
        <v>7.0000000000000007E-2</v>
      </c>
      <c r="EE6" s="22">
        <f t="shared" ref="EE6:EM6" si="14">IF(EE7="",NA(),EE7)</f>
        <v>0.05</v>
      </c>
      <c r="EF6" s="22">
        <f t="shared" si="14"/>
        <v>0.2</v>
      </c>
      <c r="EG6" s="22">
        <f t="shared" si="14"/>
        <v>0.44</v>
      </c>
      <c r="EH6" s="22">
        <f t="shared" si="14"/>
        <v>0.22</v>
      </c>
      <c r="EI6" s="22">
        <f t="shared" si="14"/>
        <v>0.96</v>
      </c>
      <c r="EJ6" s="22">
        <f t="shared" si="14"/>
        <v>0.65</v>
      </c>
      <c r="EK6" s="22">
        <f t="shared" si="14"/>
        <v>0.52</v>
      </c>
      <c r="EL6" s="22">
        <f t="shared" si="14"/>
        <v>1.48</v>
      </c>
      <c r="EM6" s="22">
        <f t="shared" si="14"/>
        <v>0.45</v>
      </c>
      <c r="EN6" s="21" t="str">
        <f>IF(EN7="","",IF(EN7="-","【-】","【"&amp;SUBSTITUTE(TEXT(EN7,"#,##0.00"),"-","△")&amp;"】"))</f>
        <v>【0.58】</v>
      </c>
    </row>
    <row r="7" spans="1:144" s="23" customFormat="1" x14ac:dyDescent="0.15">
      <c r="A7" s="15"/>
      <c r="B7" s="24">
        <v>2021</v>
      </c>
      <c r="C7" s="24">
        <v>435317</v>
      </c>
      <c r="D7" s="24">
        <v>47</v>
      </c>
      <c r="E7" s="24">
        <v>1</v>
      </c>
      <c r="F7" s="24">
        <v>0</v>
      </c>
      <c r="G7" s="24">
        <v>0</v>
      </c>
      <c r="H7" s="24" t="s">
        <v>95</v>
      </c>
      <c r="I7" s="24" t="s">
        <v>96</v>
      </c>
      <c r="J7" s="24" t="s">
        <v>97</v>
      </c>
      <c r="K7" s="24" t="s">
        <v>98</v>
      </c>
      <c r="L7" s="24" t="s">
        <v>99</v>
      </c>
      <c r="M7" s="24" t="s">
        <v>100</v>
      </c>
      <c r="N7" s="25" t="s">
        <v>101</v>
      </c>
      <c r="O7" s="25" t="s">
        <v>102</v>
      </c>
      <c r="P7" s="25">
        <v>96.82</v>
      </c>
      <c r="Q7" s="25">
        <v>4250</v>
      </c>
      <c r="R7" s="25">
        <v>6758</v>
      </c>
      <c r="S7" s="25">
        <v>67.58</v>
      </c>
      <c r="T7" s="25">
        <v>100</v>
      </c>
      <c r="U7" s="25">
        <v>6431</v>
      </c>
      <c r="V7" s="25">
        <v>34.229999999999997</v>
      </c>
      <c r="W7" s="25">
        <v>187.88</v>
      </c>
      <c r="X7" s="25">
        <v>84.4</v>
      </c>
      <c r="Y7" s="25">
        <v>87.74</v>
      </c>
      <c r="Z7" s="25">
        <v>93.6</v>
      </c>
      <c r="AA7" s="25">
        <v>110.68</v>
      </c>
      <c r="AB7" s="25">
        <v>105.47</v>
      </c>
      <c r="AC7" s="25">
        <v>73.959999999999994</v>
      </c>
      <c r="AD7" s="25">
        <v>75.010000000000005</v>
      </c>
      <c r="AE7" s="25">
        <v>72.760000000000005</v>
      </c>
      <c r="AF7" s="25">
        <v>82.57</v>
      </c>
      <c r="AG7" s="25">
        <v>81.17</v>
      </c>
      <c r="AH7" s="25">
        <v>73.42</v>
      </c>
      <c r="AI7" s="25"/>
      <c r="AJ7" s="25"/>
      <c r="AK7" s="25"/>
      <c r="AL7" s="25"/>
      <c r="AM7" s="25"/>
      <c r="AN7" s="25"/>
      <c r="AO7" s="25"/>
      <c r="AP7" s="25"/>
      <c r="AQ7" s="25"/>
      <c r="AR7" s="25"/>
      <c r="AS7" s="25"/>
      <c r="AT7" s="25"/>
      <c r="AU7" s="25"/>
      <c r="AV7" s="25"/>
      <c r="AW7" s="25"/>
      <c r="AX7" s="25"/>
      <c r="AY7" s="25"/>
      <c r="AZ7" s="25"/>
      <c r="BA7" s="25"/>
      <c r="BB7" s="25"/>
      <c r="BC7" s="25"/>
      <c r="BD7" s="25"/>
      <c r="BE7" s="25">
        <v>343.08</v>
      </c>
      <c r="BF7" s="25">
        <v>284.82</v>
      </c>
      <c r="BG7" s="25">
        <v>256.14</v>
      </c>
      <c r="BH7" s="25">
        <v>236.69</v>
      </c>
      <c r="BI7" s="25">
        <v>217.3</v>
      </c>
      <c r="BJ7" s="25">
        <v>1295.06</v>
      </c>
      <c r="BK7" s="25">
        <v>1168.7</v>
      </c>
      <c r="BL7" s="25">
        <v>1245.46</v>
      </c>
      <c r="BM7" s="25">
        <v>834.1</v>
      </c>
      <c r="BN7" s="25">
        <v>853.42</v>
      </c>
      <c r="BO7" s="25">
        <v>940.88</v>
      </c>
      <c r="BP7" s="25">
        <v>78</v>
      </c>
      <c r="BQ7" s="25">
        <v>83.07</v>
      </c>
      <c r="BR7" s="25">
        <v>88.83</v>
      </c>
      <c r="BS7" s="25">
        <v>108.28</v>
      </c>
      <c r="BT7" s="25">
        <v>101.15</v>
      </c>
      <c r="BU7" s="25">
        <v>53.29</v>
      </c>
      <c r="BV7" s="25">
        <v>53.59</v>
      </c>
      <c r="BW7" s="25">
        <v>51.08</v>
      </c>
      <c r="BX7" s="25">
        <v>64.44</v>
      </c>
      <c r="BY7" s="25">
        <v>60.53</v>
      </c>
      <c r="BZ7" s="25">
        <v>54.59</v>
      </c>
      <c r="CA7" s="25">
        <v>280.58999999999997</v>
      </c>
      <c r="CB7" s="25">
        <v>263.45</v>
      </c>
      <c r="CC7" s="25">
        <v>248.85</v>
      </c>
      <c r="CD7" s="25">
        <v>206.42</v>
      </c>
      <c r="CE7" s="25">
        <v>221.1</v>
      </c>
      <c r="CF7" s="25">
        <v>259.02</v>
      </c>
      <c r="CG7" s="25">
        <v>259.79000000000002</v>
      </c>
      <c r="CH7" s="25">
        <v>262.13</v>
      </c>
      <c r="CI7" s="25">
        <v>197.14</v>
      </c>
      <c r="CJ7" s="25">
        <v>210.72</v>
      </c>
      <c r="CK7" s="25">
        <v>301.2</v>
      </c>
      <c r="CL7" s="25">
        <v>66.42</v>
      </c>
      <c r="CM7" s="25">
        <v>63.92</v>
      </c>
      <c r="CN7" s="25">
        <v>65.040000000000006</v>
      </c>
      <c r="CO7" s="25">
        <v>62.24</v>
      </c>
      <c r="CP7" s="25">
        <v>60.77</v>
      </c>
      <c r="CQ7" s="25">
        <v>56.65</v>
      </c>
      <c r="CR7" s="25">
        <v>56.41</v>
      </c>
      <c r="CS7" s="25">
        <v>54.9</v>
      </c>
      <c r="CT7" s="25">
        <v>55.7</v>
      </c>
      <c r="CU7" s="25">
        <v>54.87</v>
      </c>
      <c r="CV7" s="25">
        <v>56.42</v>
      </c>
      <c r="CW7" s="25">
        <v>71.209999999999994</v>
      </c>
      <c r="CX7" s="25">
        <v>74.760000000000005</v>
      </c>
      <c r="CY7" s="25">
        <v>70.260000000000005</v>
      </c>
      <c r="CZ7" s="25">
        <v>72.209999999999994</v>
      </c>
      <c r="DA7" s="25">
        <v>72.989999999999995</v>
      </c>
      <c r="DB7" s="25">
        <v>76.13</v>
      </c>
      <c r="DC7" s="25">
        <v>75.12</v>
      </c>
      <c r="DD7" s="25">
        <v>74.27</v>
      </c>
      <c r="DE7" s="25">
        <v>71.81</v>
      </c>
      <c r="DF7" s="25">
        <v>71.819999999999993</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7.0000000000000007E-2</v>
      </c>
      <c r="EE7" s="25">
        <v>0.05</v>
      </c>
      <c r="EF7" s="25">
        <v>0.2</v>
      </c>
      <c r="EG7" s="25">
        <v>0.44</v>
      </c>
      <c r="EH7" s="25">
        <v>0.22</v>
      </c>
      <c r="EI7" s="25">
        <v>0.96</v>
      </c>
      <c r="EJ7" s="25">
        <v>0.65</v>
      </c>
      <c r="EK7" s="25">
        <v>0.52</v>
      </c>
      <c r="EL7" s="25">
        <v>1.48</v>
      </c>
      <c r="EM7" s="25">
        <v>0.45</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108</v>
      </c>
    </row>
    <row r="12" spans="1:144" x14ac:dyDescent="0.15">
      <c r="B12">
        <v>1</v>
      </c>
      <c r="C12">
        <v>1</v>
      </c>
      <c r="D12">
        <v>1</v>
      </c>
      <c r="E12">
        <v>2</v>
      </c>
      <c r="F12">
        <v>3</v>
      </c>
      <c r="G12" t="s">
        <v>109</v>
      </c>
    </row>
    <row r="13" spans="1:144" x14ac:dyDescent="0.15">
      <c r="B13" t="s">
        <v>110</v>
      </c>
      <c r="C13" t="s">
        <v>111</v>
      </c>
      <c r="D13" t="s">
        <v>112</v>
      </c>
      <c r="E13" t="s">
        <v>113</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intra651</cp:lastModifiedBy>
  <cp:lastPrinted>2023-01-31T02:03:35Z</cp:lastPrinted>
  <dcterms:created xsi:type="dcterms:W3CDTF">2022-12-01T01:11:52Z</dcterms:created>
  <dcterms:modified xsi:type="dcterms:W3CDTF">2023-01-31T02:06:16Z</dcterms:modified>
  <cp:category/>
</cp:coreProperties>
</file>