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X:\W 水道班\一般管理\公営企業に係る経営比較分析表の分析等\R3年度\回答\"/>
    </mc:Choice>
  </mc:AlternateContent>
  <xr:revisionPtr revIDLastSave="0" documentId="13_ncr:1_{339936E8-C325-4D1E-B6DD-80E3A3ACBFB5}" xr6:coauthVersionLast="45" xr6:coauthVersionMax="45" xr10:uidLastSave="{00000000-0000-0000-0000-000000000000}"/>
  <workbookProtection workbookAlgorithmName="SHA-512" workbookHashValue="nzGBgongecrMDfV/y0mb3eV2K7d1vKasfRhVibIGEjaHz1V+1Dn6u7WBefaHqahHQl0OIE517YsxHr5RvcCD7g==" workbookSaltValue="myChankeg71cq9vnvrGI3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P10" i="4" s="1"/>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10" i="4"/>
  <c r="BB8" i="4"/>
  <c r="AD8" i="4"/>
  <c r="W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<sst xmlns="http://schemas.openxmlformats.org/spreadsheetml/2006/main" count="233" uniqueCount="118">
  <si>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</si>
  <si>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</si>
  <si>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</si>
  <si>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</si>
  <si>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</si>
  <si>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</si>
  <si>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</si>
  <si>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</si>
  <si>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</si>
  <si>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</si>
  <si>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</si>
  <si>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</si>
  <si>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</si>
  <si>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</si>
  <si>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</si>
  <si>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</si>
  <si>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</si>
  <si>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</si>
  <si>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</si>
  <si>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</si>
  <si>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</si>
  <si>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</si>
  <si>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</si>
  <si>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</si>
  <si>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</si>
  <si>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</si>
  <si>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</si>
  <si>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</si>
  <si>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</si>
  <si>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</si>
  <si>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</si>
  <si>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</si>
  <si>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</si>
  <si>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</si>
  <si>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</si>
  <si>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</si>
  <si>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</si>
  <si>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</si>
  <si>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</si>
  <si>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</si>
  <si>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</si>
  <si>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</si>
  <si>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</si>
  <si>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</si>
  <si>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</si>
  <si>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</si>
  <si>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</si>
  <si>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</si>
  <si>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</si>
  <si>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</si>
  <si>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</si>
  <si>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</si>
  <si>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</si>
  <si>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</si>
  <si>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</si>
  <si>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</si>
  <si>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</si>
  <si>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</si>
  <si>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</si>
  <si>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</si>
  <si>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</si>
  <si>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</si>
  <si>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</si>
  <si>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</si>
  <si>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</si>
  <si>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</si>
  <si>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</si>
  <si>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</si>
  <si>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</si>
  <si>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</si>
  <si>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</si>
  <si>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</si>
  <si>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</si>
  <si>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</si>
  <si>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</si>
  <si>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</si>
  <si>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</si>
  <si>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</si>
  <si>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</si>
  <si>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</si>
  <si>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</si>
  <si>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</si>
  <si>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</si>
  <si>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</si>
  <si>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</si>
  <si>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</si>
  <si>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</si>
  <si>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</si>
  <si>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</si>
  <si>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</si>
  <si>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</si>
  <si>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</si>
  <si>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</si>
  <si>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</si>
  <si>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</si>
  <si>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</si>
  <si>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</si>
  <si>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</si>
  <si>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</si>
  <si>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</si>
  <si>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</si>
  <si>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</si>
  <si>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</si>
  <si>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</si>
  <si>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</si>
  <si>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</si>
  <si>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</si>
  <si>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</si>
  <si>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</si>
  <si>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</si>
  <si>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</si>
  <si>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</si>
  <si>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</si>
  <si>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</si>
  <si>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</si>
  <si>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１５年度にかけて下水道整備と、平成２３・２４年度にかけて志岐地区特定農業用管水路特別対策事業に併せて配水管の布設替えを行った。また、富岡地区においては送水管・配水管で漏水が頻発していたため、平成２３・２４年度で布設替えが完了している。
　管路及び施設等ともに老朽化が進んでおり、今後計画的に更新を行う必要がある。
　管路の更新については、道路改良工事に併せて布設替えを行うなど、コストの削減と効率的な施工に努めている。
　施設及び設備の更新については、多額な費用が必要となることからアセットマネジメント等を行い、計画的な更新を図っていく必要がある。</t>
    <rPh sb="53" eb="54">
      <t>ハイ</t>
    </rPh>
    <phoneticPr fontId="4"/>
  </si>
  <si>
    <t>　今後、人口減少等に伴う使用料収入の減少、施設等の老朽化に伴う更新需要の増大と経営環境は厳しくなることが考えられる。
　令和2年度から令和4年度にかけて固定資産台帳の整備を行っており、より的確な資産情報を把握し今後の施設等の更新に備えた財政計画や、アセットマネジメント等による長期的な計画を策定し、効果的な更新を行っていく必要がある。
　また、法適化に向け、令和5年度に簡易水道の統合を予定している。
　令和6年度から企業会計へ移行し、経営状況を把握することで、将来にわたる安定的な経営の継続を目指す。</t>
    <rPh sb="174" eb="175">
      <t>カ</t>
    </rPh>
    <rPh sb="176" eb="177">
      <t>ム</t>
    </rPh>
    <rPh sb="179" eb="181">
      <t>レイワ</t>
    </rPh>
    <rPh sb="182" eb="184">
      <t>ネンド</t>
    </rPh>
    <rPh sb="185" eb="187">
      <t>カンイ</t>
    </rPh>
    <rPh sb="187" eb="189">
      <t>スイドウ</t>
    </rPh>
    <rPh sb="190" eb="192">
      <t>トウゴウ</t>
    </rPh>
    <rPh sb="193" eb="195">
      <t>ヨテイ</t>
    </rPh>
    <rPh sb="202" eb="204">
      <t>レイワ</t>
    </rPh>
    <rPh sb="205" eb="206">
      <t>ネン</t>
    </rPh>
    <rPh sb="206" eb="207">
      <t>ド</t>
    </rPh>
    <rPh sb="209" eb="211">
      <t>キギョウ</t>
    </rPh>
    <rPh sb="211" eb="213">
      <t>カイケイ</t>
    </rPh>
    <rPh sb="214" eb="216">
      <t>イコウ</t>
    </rPh>
    <rPh sb="218" eb="220">
      <t>ケイエイ</t>
    </rPh>
    <rPh sb="220" eb="222">
      <t>ジョウキョウ</t>
    </rPh>
    <rPh sb="223" eb="225">
      <t>ハアク</t>
    </rPh>
    <phoneticPr fontId="4"/>
  </si>
  <si>
    <t>①収益的収支比率について
　給水人口の減少により使用料収入が減少傾向にあるものの、単年度収支は黒字を維持している。
令和3年度においては、漏水や機器故障により修繕等にかかる維持管理費が増加したため前年度数値を下回った。
④企業債残高対給水収益比率について
　新たな起債の借り入れはなく、計画的な償還により減少傾向にあるが、使用料収入の減少が見込まれるなか、今後の管路や施設等の更新時に必要な財源確保に努めていく必要がある。
⑤料金回収率について
　100％を上回っているが、給水原価の上昇により前年度数値を下回った。
⑥給水原価について
　有収水量の減少と修繕等による総費用の増加により前年度より上昇した。管路や施設の維持管理費用の削減を行うなどの改善を図る必要がある。
⑦施設利用率について
　年間総配水量の減少により前年度数値を下回っているが、類似団体平均より高い水準となっており、適切な施設利用が行われている。
⑧有収率について
　近年は増加傾向にあり改善しているが、今後も漏水調査修繕等を継続して実施し、無効水量の減少に努める。</t>
    <rPh sb="14" eb="16">
      <t>キュウスイ</t>
    </rPh>
    <rPh sb="16" eb="18">
      <t>ジンコウ</t>
    </rPh>
    <rPh sb="19" eb="21">
      <t>ゲンショウ</t>
    </rPh>
    <rPh sb="24" eb="26">
      <t>キュウスイ</t>
    </rPh>
    <rPh sb="26" eb="28">
      <t>ジンコウ</t>
    </rPh>
    <rPh sb="29" eb="31">
      <t>ゲンショウ</t>
    </rPh>
    <rPh sb="31" eb="32">
      <t>トウ</t>
    </rPh>
    <rPh sb="74" eb="76">
      <t>コショウ</t>
    </rPh>
    <rPh sb="79" eb="81">
      <t>シュウゼン</t>
    </rPh>
    <rPh sb="81" eb="82">
      <t>トウ</t>
    </rPh>
    <rPh sb="161" eb="164">
      <t>シヨウリョウ</t>
    </rPh>
    <rPh sb="164" eb="166">
      <t>シュウニュウ</t>
    </rPh>
    <rPh sb="167" eb="169">
      <t>ゲンショウ</t>
    </rPh>
    <rPh sb="170" eb="172">
      <t>ミコ</t>
    </rPh>
    <rPh sb="293" eb="296">
      <t>ゼンネンド</t>
    </rPh>
    <rPh sb="298" eb="299">
      <t>ジョウ</t>
    </rPh>
    <rPh sb="303" eb="305">
      <t>カンロ</t>
    </rPh>
    <rPh sb="306" eb="308">
      <t>シセツ</t>
    </rPh>
    <rPh sb="311" eb="313">
      <t>ジョウショウゲンショウツト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</si>
</sst>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7.0000000000000007E-2</c:v>
                </c:pt>
                <c:pt idx="1">
                  <c:v>0.05</c:v>
                </c:pt>
                <c:pt idx="2">
                  <c:v>0.2</c:v>
                </c:pt>
                <c:pt idx="3">
                  <c:v>0.44</c:v>
                </c:pt>
                <c:pt idx="4">
                  <c:v>0.22</c:v>
                </c:pt>
              </c:numCache>
            </c:numRef>
          </c:val>
          <c:extLst>
            <c:ext xmlns:c16="http://schemas.microsoft.com/office/drawing/2014/chart" uri="{C3380CC4-5D6E-409C-BE32-E72D297353CC}">
              <c16:uniqueId val="{00000000-93DD-497E-ABC5-5C1C2A77BEC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93DD-497E-ABC5-5C1C2A77BEC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66.42</c:v>
                </c:pt>
                <c:pt idx="1">
                  <c:v>63.92</c:v>
                </c:pt>
                <c:pt idx="2">
                  <c:v>65.040000000000006</c:v>
                </c:pt>
                <c:pt idx="3">
                  <c:v>62.24</c:v>
                </c:pt>
                <c:pt idx="4">
                  <c:v>60.77</c:v>
                </c:pt>
              </c:numCache>
            </c:numRef>
          </c:val>
          <c:extLst>
            <c:ext xmlns:c16="http://schemas.microsoft.com/office/drawing/2014/chart" uri="{C3380CC4-5D6E-409C-BE32-E72D297353CC}">
              <c16:uniqueId val="{00000000-B4B0-4A7B-845B-39B59984F0B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B4B0-4A7B-845B-39B59984F0B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71.209999999999994</c:v>
                </c:pt>
                <c:pt idx="1">
                  <c:v>74.760000000000005</c:v>
                </c:pt>
                <c:pt idx="2">
                  <c:v>70.260000000000005</c:v>
                </c:pt>
                <c:pt idx="3">
                  <c:v>72.209999999999994</c:v>
                </c:pt>
                <c:pt idx="4">
                  <c:v>72.989999999999995</c:v>
                </c:pt>
              </c:numCache>
            </c:numRef>
          </c:val>
          <c:extLst>
            <c:ext xmlns:c16="http://schemas.microsoft.com/office/drawing/2014/chart" uri="{C3380CC4-5D6E-409C-BE32-E72D297353CC}">
              <c16:uniqueId val="{00000000-7B00-40CC-85BE-35605B4B2FE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7B00-40CC-85BE-35605B4B2FE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84.4</c:v>
                </c:pt>
                <c:pt idx="1">
                  <c:v>87.74</c:v>
                </c:pt>
                <c:pt idx="2">
                  <c:v>93.6</c:v>
                </c:pt>
                <c:pt idx="3">
                  <c:v>110.68</c:v>
                </c:pt>
                <c:pt idx="4">
                  <c:v>105.47</c:v>
                </c:pt>
              </c:numCache>
            </c:numRef>
          </c:val>
          <c:extLst>
            <c:ext xmlns:c16="http://schemas.microsoft.com/office/drawing/2014/chart" uri="{C3380CC4-5D6E-409C-BE32-E72D297353CC}">
              <c16:uniqueId val="{00000000-718C-4575-B77B-F3DF087AF3F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718C-4575-B77B-F3DF087AF3F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C-48F9-B7CC-343265C77DC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C-48F9-B7CC-343265C77DC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E-444D-9F38-9352F6139A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E-444D-9F38-9352F6139A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D-4403-8EB1-2CF6592E99B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D-4403-8EB1-2CF6592E99B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8-4B8B-B08F-2FB38432D8F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8-4B8B-B08F-2FB38432D8F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343.08</c:v>
                </c:pt>
                <c:pt idx="1">
                  <c:v>284.82</c:v>
                </c:pt>
                <c:pt idx="2">
                  <c:v>256.14</c:v>
                </c:pt>
                <c:pt idx="3">
                  <c:v>236.69</c:v>
                </c:pt>
                <c:pt idx="4">
                  <c:v>217.3</c:v>
                </c:pt>
              </c:numCache>
            </c:numRef>
          </c:val>
          <c:extLst>
            <c:ext xmlns:c16="http://schemas.microsoft.com/office/drawing/2014/chart" uri="{C3380CC4-5D6E-409C-BE32-E72D297353CC}">
              <c16:uniqueId val="{00000000-876A-422F-88F3-989D561AA81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876A-422F-88F3-989D561AA81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78</c:v>
                </c:pt>
                <c:pt idx="1">
                  <c:v>83.07</c:v>
                </c:pt>
                <c:pt idx="2">
                  <c:v>88.83</c:v>
                </c:pt>
                <c:pt idx="3">
                  <c:v>108.28</c:v>
                </c:pt>
                <c:pt idx="4">
                  <c:v>101.15</c:v>
                </c:pt>
              </c:numCache>
            </c:numRef>
          </c:val>
          <c:extLst>
            <c:ext xmlns:c16="http://schemas.microsoft.com/office/drawing/2014/chart" uri="{C3380CC4-5D6E-409C-BE32-E72D297353CC}">
              <c16:uniqueId val="{00000000-EAF7-434E-9AC2-583D59CDB30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EAF7-434E-9AC2-583D59CDB30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280.58999999999997</c:v>
                </c:pt>
                <c:pt idx="1">
                  <c:v>263.45</c:v>
                </c:pt>
                <c:pt idx="2">
                  <c:v>248.85</c:v>
                </c:pt>
                <c:pt idx="3">
                  <c:v>206.42</c:v>
                </c:pt>
                <c:pt idx="4">
                  <c:v>221.1</c:v>
                </c:pt>
              </c:numCache>
            </c:numRef>
          </c:val>
          <c:extLst>
            <c:ext xmlns:c16="http://schemas.microsoft.com/office/drawing/2014/chart" uri="{C3380CC4-5D6E-409C-BE32-E72D297353CC}">
              <c16:uniqueId val="{00000000-8189-4282-8B88-D892D5775DD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8189-4282-8B88-D892D5775DD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 zoomScaleNormal="100" workbookViewId="0">
      <selection activeCell="CD29" sqref="CD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苓北町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6758</v>
      </c>
      <c r="AM8" s="60"/>
      <c r="AN8" s="60"/>
      <c r="AO8" s="60"/>
      <c r="AP8" s="60"/>
      <c r="AQ8" s="60"/>
      <c r="AR8" s="60"/>
      <c r="AS8" s="60"/>
      <c r="AT8" s="36">
        <f>データ!$S$6</f>
        <v>67.58</v>
      </c>
      <c r="AU8" s="36"/>
      <c r="AV8" s="36"/>
      <c r="AW8" s="36"/>
      <c r="AX8" s="36"/>
      <c r="AY8" s="36"/>
      <c r="AZ8" s="36"/>
      <c r="BA8" s="36"/>
      <c r="BB8" s="36">
        <f>データ!$T$6</f>
        <v>100</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96.82</v>
      </c>
      <c r="Q10" s="36"/>
      <c r="R10" s="36"/>
      <c r="S10" s="36"/>
      <c r="T10" s="36"/>
      <c r="U10" s="36"/>
      <c r="V10" s="36"/>
      <c r="W10" s="60">
        <f>データ!$Q$6</f>
        <v>4250</v>
      </c>
      <c r="X10" s="60"/>
      <c r="Y10" s="60"/>
      <c r="Z10" s="60"/>
      <c r="AA10" s="60"/>
      <c r="AB10" s="60"/>
      <c r="AC10" s="60"/>
      <c r="AD10" s="2"/>
      <c r="AE10" s="2"/>
      <c r="AF10" s="2"/>
      <c r="AG10" s="2"/>
      <c r="AH10" s="2"/>
      <c r="AI10" s="2"/>
      <c r="AJ10" s="2"/>
      <c r="AK10" s="2"/>
      <c r="AL10" s="60">
        <f>データ!$U$6</f>
        <v>6431</v>
      </c>
      <c r="AM10" s="60"/>
      <c r="AN10" s="60"/>
      <c r="AO10" s="60"/>
      <c r="AP10" s="60"/>
      <c r="AQ10" s="60"/>
      <c r="AR10" s="60"/>
      <c r="AS10" s="60"/>
      <c r="AT10" s="36">
        <f>データ!$V$6</f>
        <v>34.229999999999997</v>
      </c>
      <c r="AU10" s="36"/>
      <c r="AV10" s="36"/>
      <c r="AW10" s="36"/>
      <c r="AX10" s="36"/>
      <c r="AY10" s="36"/>
      <c r="AZ10" s="36"/>
      <c r="BA10" s="36"/>
      <c r="BB10" s="36">
        <f>データ!$W$6</f>
        <v>187.88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ceWcFRtSadVUKn2oSpeLWRW6wHzUI3TLEnAxB/X/cL0L6uKcFRPAF7ncDSfZal75NWfjC8IZIEikQZi7+gJhRQ==" saltValue="93xWjjkoI4SHEM7jKqIn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435317</v>
      </c>
      <c r="D6" s="20">
        <f t="shared" si="3"/>
        <v>47</v>
      </c>
      <c r="E6" s="20">
        <f t="shared" si="3"/>
        <v>1</v>
      </c>
      <c r="F6" s="20">
        <f t="shared" si="3"/>
        <v>0</v>
      </c>
      <c r="G6" s="20">
        <f t="shared" si="3"/>
        <v>0</v>
      </c>
      <c r="H6" s="20" t="str">
        <f t="shared" si="3"/>
        <v>熊本県　苓北町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96.82</v>
      </c>
      <c r="Q6" s="21">
        <f t="shared" si="3"/>
        <v>4250</v>
      </c>
      <c r="R6" s="21">
        <f t="shared" si="3"/>
        <v>6758</v>
      </c>
      <c r="S6" s="21">
        <f t="shared" si="3"/>
        <v>67.58</v>
      </c>
      <c r="T6" s="21">
        <f t="shared" si="3"/>
        <v>100</v>
      </c>
      <c r="U6" s="21">
        <f t="shared" si="3"/>
        <v>6431</v>
      </c>
      <c r="V6" s="21">
        <f t="shared" si="3"/>
        <v>34.229999999999997</v>
      </c>
      <c r="W6" s="21">
        <f t="shared" si="3"/>
        <v>187.88</v>
      </c>
      <c r="X6" s="22">
        <f>IF(X7="",NA(),X7)</f>
        <v>84.4</v>
      </c>
      <c r="Y6" s="22">
        <f t="shared" ref="Y6:AG6" si="4">IF(Y7="",NA(),Y7)</f>
        <v>87.74</v>
      </c>
      <c r="Z6" s="22">
        <f t="shared" si="4"/>
        <v>93.6</v>
      </c>
      <c r="AA6" s="22">
        <f t="shared" si="4"/>
        <v>110.68</v>
      </c>
      <c r="AB6" s="22">
        <f t="shared" si="4"/>
        <v>105.47</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343.08</v>
      </c>
      <c r="BF6" s="22">
        <f t="shared" ref="BF6:BN6" si="7">IF(BF7="",NA(),BF7)</f>
        <v>284.82</v>
      </c>
      <c r="BG6" s="22">
        <f t="shared" si="7"/>
        <v>256.14</v>
      </c>
      <c r="BH6" s="22">
        <f t="shared" si="7"/>
        <v>236.69</v>
      </c>
      <c r="BI6" s="22">
        <f t="shared" si="7"/>
        <v>217.3</v>
      </c>
      <c r="BJ6" s="22">
        <f t="shared" si="7"/>
        <v>1295.06</v>
      </c>
      <c r="BK6" s="22">
        <f t="shared" si="7"/>
        <v>1168.7</v>
      </c>
      <c r="BL6" s="22">
        <f t="shared" si="7"/>
        <v>1245.46</v>
      </c>
      <c r="BM6" s="22">
        <f t="shared" si="7"/>
        <v>834.1</v>
      </c>
      <c r="BN6" s="22">
        <f t="shared" si="7"/>
        <v>853.42</v>
      </c>
      <c r="BO6" s="21" t="str">
        <f>IF(BO7="","",IF(BO7="-","【-】","【"&amp;SUBSTITUTE(TEXT(BO7,"#,##0.00"),"-","△")&amp;"】"))</f>
        <v>【940.88】</v>
      </c>
      <c r="BP6" s="22">
        <f>IF(BP7="",NA(),BP7)</f>
        <v>78</v>
      </c>
      <c r="BQ6" s="22">
        <f t="shared" ref="BQ6:BY6" si="8">IF(BQ7="",NA(),BQ7)</f>
        <v>83.07</v>
      </c>
      <c r="BR6" s="22">
        <f t="shared" si="8"/>
        <v>88.83</v>
      </c>
      <c r="BS6" s="22">
        <f t="shared" si="8"/>
        <v>108.28</v>
      </c>
      <c r="BT6" s="22">
        <f t="shared" si="8"/>
        <v>101.15</v>
      </c>
      <c r="BU6" s="22">
        <f t="shared" si="8"/>
        <v>53.29</v>
      </c>
      <c r="BV6" s="22">
        <f t="shared" si="8"/>
        <v>53.59</v>
      </c>
      <c r="BW6" s="22">
        <f t="shared" si="8"/>
        <v>51.08</v>
      </c>
      <c r="BX6" s="22">
        <f t="shared" si="8"/>
        <v>64.44</v>
      </c>
      <c r="BY6" s="22">
        <f t="shared" si="8"/>
        <v>60.53</v>
      </c>
      <c r="BZ6" s="21" t="str">
        <f>IF(BZ7="","",IF(BZ7="-","【-】","【"&amp;SUBSTITUTE(TEXT(BZ7,"#,##0.00"),"-","△")&amp;"】"))</f>
        <v>【54.59】</v>
      </c>
      <c r="CA6" s="22">
        <f>IF(CA7="",NA(),CA7)</f>
        <v>280.58999999999997</v>
      </c>
      <c r="CB6" s="22">
        <f t="shared" ref="CB6:CJ6" si="9">IF(CB7="",NA(),CB7)</f>
        <v>263.45</v>
      </c>
      <c r="CC6" s="22">
        <f t="shared" si="9"/>
        <v>248.85</v>
      </c>
      <c r="CD6" s="22">
        <f t="shared" si="9"/>
        <v>206.42</v>
      </c>
      <c r="CE6" s="22">
        <f t="shared" si="9"/>
        <v>221.1</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66.42</v>
      </c>
      <c r="CM6" s="22">
        <f t="shared" ref="CM6:CU6" si="10">IF(CM7="",NA(),CM7)</f>
        <v>63.92</v>
      </c>
      <c r="CN6" s="22">
        <f t="shared" si="10"/>
        <v>65.040000000000006</v>
      </c>
      <c r="CO6" s="22">
        <f t="shared" si="10"/>
        <v>62.24</v>
      </c>
      <c r="CP6" s="22">
        <f t="shared" si="10"/>
        <v>60.77</v>
      </c>
      <c r="CQ6" s="22">
        <f t="shared" si="10"/>
        <v>56.65</v>
      </c>
      <c r="CR6" s="22">
        <f t="shared" si="10"/>
        <v>56.41</v>
      </c>
      <c r="CS6" s="22">
        <f t="shared" si="10"/>
        <v>54.9</v>
      </c>
      <c r="CT6" s="22">
        <f t="shared" si="10"/>
        <v>55.7</v>
      </c>
      <c r="CU6" s="22">
        <f t="shared" si="10"/>
        <v>54.87</v>
      </c>
      <c r="CV6" s="21" t="str">
        <f>IF(CV7="","",IF(CV7="-","【-】","【"&amp;SUBSTITUTE(TEXT(CV7,"#,##0.00"),"-","△")&amp;"】"))</f>
        <v>【56.42】</v>
      </c>
      <c r="CW6" s="22">
        <f>IF(CW7="",NA(),CW7)</f>
        <v>71.209999999999994</v>
      </c>
      <c r="CX6" s="22">
        <f t="shared" ref="CX6:DF6" si="11">IF(CX7="",NA(),CX7)</f>
        <v>74.760000000000005</v>
      </c>
      <c r="CY6" s="22">
        <f t="shared" si="11"/>
        <v>70.260000000000005</v>
      </c>
      <c r="CZ6" s="22">
        <f t="shared" si="11"/>
        <v>72.209999999999994</v>
      </c>
      <c r="DA6" s="22">
        <f t="shared" si="11"/>
        <v>72.989999999999995</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7.0000000000000007E-2</v>
      </c>
      <c r="EE6" s="22">
        <f t="shared" ref="EE6:EM6" si="14">IF(EE7="",NA(),EE7)</f>
        <v>0.05</v>
      </c>
      <c r="EF6" s="22">
        <f t="shared" si="14"/>
        <v>0.2</v>
      </c>
      <c r="EG6" s="22">
        <f t="shared" si="14"/>
        <v>0.44</v>
      </c>
      <c r="EH6" s="22">
        <f t="shared" si="14"/>
        <v>0.22</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435317</v>
      </c>
      <c r="D7" s="24">
        <v>47</v>
      </c>
      <c r="E7" s="24">
        <v>1</v>
      </c>
      <c r="F7" s="24">
        <v>0</v>
      </c>
      <c r="G7" s="24">
        <v>0</v>
      </c>
      <c r="H7" s="24" t="s">
        <v>95</v>
      </c>
      <c r="I7" s="24" t="s">
        <v>96</v>
      </c>
      <c r="J7" s="24" t="s">
        <v>97</v>
      </c>
      <c r="K7" s="24" t="s">
        <v>98</v>
      </c>
      <c r="L7" s="24" t="s">
        <v>99</v>
      </c>
      <c r="M7" s="24" t="s">
        <v>100</v>
      </c>
      <c r="N7" s="25" t="s">
        <v>101</v>
      </c>
      <c r="O7" s="25" t="s">
        <v>102</v>
      </c>
      <c r="P7" s="25">
        <v>96.82</v>
      </c>
      <c r="Q7" s="25">
        <v>4250</v>
      </c>
      <c r="R7" s="25">
        <v>6758</v>
      </c>
      <c r="S7" s="25">
        <v>67.58</v>
      </c>
      <c r="T7" s="25">
        <v>100</v>
      </c>
      <c r="U7" s="25">
        <v>6431</v>
      </c>
      <c r="V7" s="25">
        <v>34.229999999999997</v>
      </c>
      <c r="W7" s="25">
        <v>187.88</v>
      </c>
      <c r="X7" s="25">
        <v>84.4</v>
      </c>
      <c r="Y7" s="25">
        <v>87.74</v>
      </c>
      <c r="Z7" s="25">
        <v>93.6</v>
      </c>
      <c r="AA7" s="25">
        <v>110.68</v>
      </c>
      <c r="AB7" s="25">
        <v>105.47</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343.08</v>
      </c>
      <c r="BF7" s="25">
        <v>284.82</v>
      </c>
      <c r="BG7" s="25">
        <v>256.14</v>
      </c>
      <c r="BH7" s="25">
        <v>236.69</v>
      </c>
      <c r="BI7" s="25">
        <v>217.3</v>
      </c>
      <c r="BJ7" s="25">
        <v>1295.06</v>
      </c>
      <c r="BK7" s="25">
        <v>1168.7</v>
      </c>
      <c r="BL7" s="25">
        <v>1245.46</v>
      </c>
      <c r="BM7" s="25">
        <v>834.1</v>
      </c>
      <c r="BN7" s="25">
        <v>853.42</v>
      </c>
      <c r="BO7" s="25">
        <v>940.88</v>
      </c>
      <c r="BP7" s="25">
        <v>78</v>
      </c>
      <c r="BQ7" s="25">
        <v>83.07</v>
      </c>
      <c r="BR7" s="25">
        <v>88.83</v>
      </c>
      <c r="BS7" s="25">
        <v>108.28</v>
      </c>
      <c r="BT7" s="25">
        <v>101.15</v>
      </c>
      <c r="BU7" s="25">
        <v>53.29</v>
      </c>
      <c r="BV7" s="25">
        <v>53.59</v>
      </c>
      <c r="BW7" s="25">
        <v>51.08</v>
      </c>
      <c r="BX7" s="25">
        <v>64.44</v>
      </c>
      <c r="BY7" s="25">
        <v>60.53</v>
      </c>
      <c r="BZ7" s="25">
        <v>54.59</v>
      </c>
      <c r="CA7" s="25">
        <v>280.58999999999997</v>
      </c>
      <c r="CB7" s="25">
        <v>263.45</v>
      </c>
      <c r="CC7" s="25">
        <v>248.85</v>
      </c>
      <c r="CD7" s="25">
        <v>206.42</v>
      </c>
      <c r="CE7" s="25">
        <v>221.1</v>
      </c>
      <c r="CF7" s="25">
        <v>259.02</v>
      </c>
      <c r="CG7" s="25">
        <v>259.79000000000002</v>
      </c>
      <c r="CH7" s="25">
        <v>262.13</v>
      </c>
      <c r="CI7" s="25">
        <v>197.14</v>
      </c>
      <c r="CJ7" s="25">
        <v>210.72</v>
      </c>
      <c r="CK7" s="25">
        <v>301.2</v>
      </c>
      <c r="CL7" s="25">
        <v>66.42</v>
      </c>
      <c r="CM7" s="25">
        <v>63.92</v>
      </c>
      <c r="CN7" s="25">
        <v>65.040000000000006</v>
      </c>
      <c r="CO7" s="25">
        <v>62.24</v>
      </c>
      <c r="CP7" s="25">
        <v>60.77</v>
      </c>
      <c r="CQ7" s="25">
        <v>56.65</v>
      </c>
      <c r="CR7" s="25">
        <v>56.41</v>
      </c>
      <c r="CS7" s="25">
        <v>54.9</v>
      </c>
      <c r="CT7" s="25">
        <v>55.7</v>
      </c>
      <c r="CU7" s="25">
        <v>54.87</v>
      </c>
      <c r="CV7" s="25">
        <v>56.42</v>
      </c>
      <c r="CW7" s="25">
        <v>71.209999999999994</v>
      </c>
      <c r="CX7" s="25">
        <v>74.760000000000005</v>
      </c>
      <c r="CY7" s="25">
        <v>70.260000000000005</v>
      </c>
      <c r="CZ7" s="25">
        <v>72.209999999999994</v>
      </c>
      <c r="DA7" s="25">
        <v>72.989999999999995</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7.0000000000000007E-2</v>
      </c>
      <c r="EE7" s="25">
        <v>0.05</v>
      </c>
      <c r="EF7" s="25">
        <v>0.2</v>
      </c>
      <c r="EG7" s="25">
        <v>0.44</v>
      </c>
      <c r="EH7" s="25">
        <v>0.22</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intra651</cp:lastModifiedBy>
  <cp:lastPrinted>2023-01-31T02:03:35Z</cp:lastPrinted>
  <dcterms:created xsi:type="dcterms:W3CDTF">2022-12-01T01:11:52Z</dcterms:created>
  <dcterms:modified xsi:type="dcterms:W3CDTF">2023-01-31T02:06:16Z</dcterms:modified>
  <cp:category/>
</cp:coreProperties>
</file>