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課\【①水道関連業務】\★公営企業関係(熊本県市町村課）\R4\【県市町村課：125〆】公営企業に係る経営比較分析表（令和３年度決算）の分析等について（依頼）\県への提出文書\41 五木村\簡水\"/>
    </mc:Choice>
  </mc:AlternateContent>
  <workbookProtection workbookAlgorithmName="SHA-512" workbookHashValue="L8EFgvkICwpT2GCeNVRX50ikmyr5gwHHM5lRk+zCuoAbD9x1gwu5DHxPKnMhOIaH3kpWbsgWzRssIDmjZFeF8A==" workbookSaltValue="e1jzj8eyf5rzfwOKKqZca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<sst xmlns="http://schemas.openxmlformats.org/spreadsheetml/2006/main" count="233" uniqueCount="117">
  <si>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</si>
  <si>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</si>
  <si>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</si>
  <si>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</si>
  <si>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</si>
  <si>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</si>
  <si>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</si>
  <si>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</si>
  <si>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</si>
  <si>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</si>
  <si>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</si>
  <si>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</si>
  <si>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</si>
  <si>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</si>
  <si>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</si>
  <si>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</si>
  <si>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</si>
  <si>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</si>
  <si>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</si>
  <si>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</si>
  <si>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</si>
  <si>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</si>
  <si>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</si>
  <si>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</si>
  <si>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</si>
  <si>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</si>
  <si>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</si>
  <si>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</si>
  <si>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</si>
  <si>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</si>
  <si>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</si>
  <si>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</si>
  <si>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</si>
  <si>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</si>
  <si>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</si>
  <si>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</si>
  <si>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</si>
  <si>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</si>
  <si>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</si>
  <si>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</si>
  <si>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</si>
  <si>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</si>
  <si>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</si>
  <si>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</si>
  <si>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</si>
  <si>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</si>
  <si>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</si>
  <si>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</si>
  <si>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</si>
  <si>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</si>
  <si>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</si>
  <si>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</si>
  <si>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</si>
  <si>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</si>
  <si>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</si>
  <si>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</si>
  <si>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</si>
  <si>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</si>
  <si>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</si>
  <si>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</si>
  <si>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</si>
  <si>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</si>
  <si>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</si>
  <si>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</si>
  <si>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</si>
  <si>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</si>
  <si>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</si>
  <si>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</si>
  <si>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</si>
  <si>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</si>
  <si>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</si>
  <si>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</si>
  <si>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</si>
  <si>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</si>
  <si>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</si>
  <si>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</si>
  <si>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</si>
  <si>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</si>
  <si>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</si>
  <si>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</si>
  <si>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</si>
  <si>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</si>
  <si>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</si>
  <si>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</si>
  <si>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</si>
  <si>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</si>
  <si>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</si>
  <si>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</si>
  <si>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</si>
  <si>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</si>
  <si>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</si>
  <si>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</si>
  <si>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</si>
  <si>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</si>
  <si>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</si>
  <si>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</si>
  <si>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</si>
  <si>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</si>
  <si>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</si>
  <si>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</si>
  <si>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</si>
  <si>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</si>
  <si>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</si>
  <si>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</si>
  <si>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</si>
  <si>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</si>
  <si>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</si>
  <si>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</si>
  <si>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</si>
  <si>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</si>
  <si>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</si>
  <si>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</si>
  <si>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</si>
  <si>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</si>
  <si>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■多くの配水管で耐用年数を迎えることから、経営戦略及び実態に基づいた計画的更新の整理をしていく必要がある。
　具体的には、R3(2021)年度より、本村簡易水道事業経営戦略(H29～R9)に基づき、測量設計を行っているところであり、R4～R6年度にかけて小鶴地区の老朽管布設替工事を行っていく。
　また、宮園地区においても令和10年に配水管敷設40年を迎えることから、複数年計画で更新を予定している。
■住民生活に重大な影響を及ぼすような断水等の発生を未然に防いでいくためにも、修繕計画の平準化等を図っていく。</t>
    <rPh sb="4" eb="7">
      <t>ハイスイカン</t>
    </rPh>
    <rPh sb="13" eb="14">
      <t>ムカ</t>
    </rPh>
    <rPh sb="99" eb="101">
      <t>ソクリョウ</t>
    </rPh>
    <rPh sb="101" eb="103">
      <t>セッケイ</t>
    </rPh>
    <rPh sb="104" eb="105">
      <t>オコナ</t>
    </rPh>
    <rPh sb="121" eb="123">
      <t>ネンド</t>
    </rPh>
    <rPh sb="152" eb="154">
      <t>ミヤゾノ</t>
    </rPh>
    <rPh sb="154" eb="156">
      <t>チク</t>
    </rPh>
    <rPh sb="161" eb="163">
      <t>レイワ</t>
    </rPh>
    <rPh sb="165" eb="166">
      <t>ネン</t>
    </rPh>
    <rPh sb="167" eb="170">
      <t>ハイスイカン</t>
    </rPh>
    <rPh sb="170" eb="172">
      <t>フセツ</t>
    </rPh>
    <rPh sb="174" eb="175">
      <t>ネン</t>
    </rPh>
    <rPh sb="176" eb="177">
      <t>ムカ</t>
    </rPh>
    <rPh sb="184" eb="186">
      <t>フクスウ</t>
    </rPh>
    <rPh sb="186" eb="187">
      <t>ネン</t>
    </rPh>
    <rPh sb="187" eb="189">
      <t>ケイカク</t>
    </rPh>
    <rPh sb="190" eb="192">
      <t>コウシン</t>
    </rPh>
    <rPh sb="193" eb="195">
      <t>ヨテイ</t>
    </rPh>
    <phoneticPr fontId="4"/>
  </si>
  <si>
    <t>■この5か年ほどは使用料、給水件数はほぼ横ばいで推移しており、経営戦略で見通した数値も上回っているが、修繕料など維持管理費は依然として増加傾向にあり、一般会計からの繰入金がなければ成り立ち得ない状況である。使用料金を上げたとしても、少子高齢化で収益の伸びは見込めず、様々な手法を検討しながら、コスト削減、維持管理費の平準化などの取り組み続けていく必要がある。
■水道事業は生活に欠かせない重要な住民サービスであり、人口減少に付随して高齢化に拍車がかかるなか料金改定を進めることは困難を極めるが、将来にわたる安定的供給のためにも、住民理解を得られるような対策をとっていく必要がある。</t>
    <rPh sb="62" eb="64">
      <t>イゼン</t>
    </rPh>
    <phoneticPr fontId="4"/>
  </si>
  <si>
    <t>令和6年度より公営企業法適用化を予定しており、より一層の経営実態の把握、コストバランス・ストックマネジメントの健全化等を図るとともに、今後の経営基盤強化等に取り組んでいく。また、熊本県において水道広域化推進プランを策定中であり、市町村の区域を超えて連携し、事務の広域的処理等により経費の低減を図っていく。</t>
    <rPh sb="0" eb="2">
      <t>レイワ</t>
    </rPh>
    <rPh sb="3" eb="5">
      <t>ネンド</t>
    </rPh>
    <rPh sb="16" eb="18">
      <t>ヨテイ</t>
    </rPh>
    <rPh sb="67" eb="69">
      <t>コンゴ</t>
    </rPh>
    <rPh sb="72" eb="74">
      <t>キバン</t>
    </rPh>
    <rPh sb="74" eb="76">
      <t>キョウカ</t>
    </rPh>
    <rPh sb="76" eb="77">
      <t>ナド</t>
    </rPh>
    <rPh sb="89" eb="92">
      <t>クマモトケン</t>
    </rPh>
    <rPh sb="109" eb="110">
      <t>チュウ</t>
    </rPh>
    <rPh sb="128" eb="130">
      <t>ジム</t>
    </rPh>
    <rPh sb="131" eb="134">
      <t>コウイキテキ</t>
    </rPh>
    <rPh sb="134" eb="136">
      <t>ショリ</t>
    </rPh>
    <rPh sb="136" eb="137">
      <t>トウ</t>
    </rPh>
    <rPh sb="140" eb="142">
      <t>ケイヒ</t>
    </rPh>
    <rPh sb="143" eb="145">
      <t>テイゲン</t>
    </rPh>
    <rPh sb="146" eb="1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</si>
</sst>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3-4ABC-8F13-A45D23F0AF7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24D3-4ABC-8F13-A45D23F0AF7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31.24</c:v>
                </c:pt>
                <c:pt idx="1">
                  <c:v>31.42</c:v>
                </c:pt>
                <c:pt idx="2">
                  <c:v>38.61</c:v>
                </c:pt>
                <c:pt idx="3">
                  <c:v>39.020000000000003</c:v>
                </c:pt>
                <c:pt idx="4">
                  <c:v>40.56</c:v>
                </c:pt>
              </c:numCache>
            </c:numRef>
          </c:val>
          <c:extLst>
            <c:ext xmlns:c16="http://schemas.microsoft.com/office/drawing/2014/chart" uri="{C3380CC4-5D6E-409C-BE32-E72D297353CC}">
              <c16:uniqueId val="{00000000-CE34-43B5-AD2D-FD1501DA85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CE34-43B5-AD2D-FD1501DA85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D0-45B1-BBA2-87E24180D9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F1D0-45B1-BBA2-87E24180D9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56.88</c:v>
                </c:pt>
                <c:pt idx="1">
                  <c:v>64.17</c:v>
                </c:pt>
                <c:pt idx="2">
                  <c:v>62.83</c:v>
                </c:pt>
                <c:pt idx="3">
                  <c:v>58.62</c:v>
                </c:pt>
                <c:pt idx="4">
                  <c:v>66.150000000000006</c:v>
                </c:pt>
              </c:numCache>
            </c:numRef>
          </c:val>
          <c:extLst>
            <c:ext xmlns:c16="http://schemas.microsoft.com/office/drawing/2014/chart" uri="{C3380CC4-5D6E-409C-BE32-E72D297353CC}">
              <c16:uniqueId val="{00000000-E326-454E-99EB-0E03CF1D309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326-454E-99EB-0E03CF1D309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7-4DFF-9160-95076D41104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7-4DFF-9160-95076D41104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0-4A8A-8590-910C3904CBF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0-4A8A-8590-910C3904CBF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3-4762-AD1F-A44DF2AD962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3-4762-AD1F-A44DF2AD962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05-4C2D-8FD4-26D035BF89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5-4C2D-8FD4-26D035BF89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288.48</c:v>
                </c:pt>
                <c:pt idx="1">
                  <c:v>257.75</c:v>
                </c:pt>
                <c:pt idx="2">
                  <c:v>234.98</c:v>
                </c:pt>
                <c:pt idx="3">
                  <c:v>213.1</c:v>
                </c:pt>
                <c:pt idx="4">
                  <c:v>191.35</c:v>
                </c:pt>
              </c:numCache>
            </c:numRef>
          </c:val>
          <c:extLst>
            <c:ext xmlns:c16="http://schemas.microsoft.com/office/drawing/2014/chart" uri="{C3380CC4-5D6E-409C-BE32-E72D297353CC}">
              <c16:uniqueId val="{00000000-805F-4D1D-90BA-B4692195D35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05F-4D1D-90BA-B4692195D35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54.5</c:v>
                </c:pt>
                <c:pt idx="1">
                  <c:v>62.05</c:v>
                </c:pt>
                <c:pt idx="2">
                  <c:v>60.86</c:v>
                </c:pt>
                <c:pt idx="3">
                  <c:v>57.01</c:v>
                </c:pt>
                <c:pt idx="4">
                  <c:v>64.66</c:v>
                </c:pt>
              </c:numCache>
            </c:numRef>
          </c:val>
          <c:extLst>
            <c:ext xmlns:c16="http://schemas.microsoft.com/office/drawing/2014/chart" uri="{C3380CC4-5D6E-409C-BE32-E72D297353CC}">
              <c16:uniqueId val="{00000000-2F67-4013-B286-1643F36ECD2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2F67-4013-B286-1643F36ECD2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333.01</c:v>
                </c:pt>
                <c:pt idx="1">
                  <c:v>292.93</c:v>
                </c:pt>
                <c:pt idx="2">
                  <c:v>306.25</c:v>
                </c:pt>
                <c:pt idx="3">
                  <c:v>330.25</c:v>
                </c:pt>
                <c:pt idx="4">
                  <c:v>285.67</c:v>
                </c:pt>
              </c:numCache>
            </c:numRef>
          </c:val>
          <c:extLst>
            <c:ext xmlns:c16="http://schemas.microsoft.com/office/drawing/2014/chart" uri="{C3380CC4-5D6E-409C-BE32-E72D297353CC}">
              <c16:uniqueId val="{00000000-7798-4469-84CC-F9D7133FCD6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7798-4469-84CC-F9D7133FCD6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2" zoomScaleNormal="82"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五木村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1016</v>
      </c>
      <c r="AM8" s="60"/>
      <c r="AN8" s="60"/>
      <c r="AO8" s="60"/>
      <c r="AP8" s="60"/>
      <c r="AQ8" s="60"/>
      <c r="AR8" s="60"/>
      <c r="AS8" s="60"/>
      <c r="AT8" s="36">
        <f>データ!$S$6</f>
        <v>252.92</v>
      </c>
      <c r="AU8" s="36"/>
      <c r="AV8" s="36"/>
      <c r="AW8" s="36"/>
      <c r="AX8" s="36"/>
      <c r="AY8" s="36"/>
      <c r="AZ8" s="36"/>
      <c r="BA8" s="36"/>
      <c r="BB8" s="36">
        <f>データ!$T$6</f>
        <v>4.0199999999999996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50.4</v>
      </c>
      <c r="Q10" s="36"/>
      <c r="R10" s="36"/>
      <c r="S10" s="36"/>
      <c r="T10" s="36"/>
      <c r="U10" s="36"/>
      <c r="V10" s="36"/>
      <c r="W10" s="60">
        <f>データ!$Q$6</f>
        <v>3410</v>
      </c>
      <c r="X10" s="60"/>
      <c r="Y10" s="60"/>
      <c r="Z10" s="60"/>
      <c r="AA10" s="60"/>
      <c r="AB10" s="60"/>
      <c r="AC10" s="60"/>
      <c r="AD10" s="2"/>
      <c r="AE10" s="2"/>
      <c r="AF10" s="2"/>
      <c r="AG10" s="2"/>
      <c r="AH10" s="2"/>
      <c r="AI10" s="2"/>
      <c r="AJ10" s="2"/>
      <c r="AK10" s="2"/>
      <c r="AL10" s="60">
        <f>データ!$U$6</f>
        <v>505</v>
      </c>
      <c r="AM10" s="60"/>
      <c r="AN10" s="60"/>
      <c r="AO10" s="60"/>
      <c r="AP10" s="60"/>
      <c r="AQ10" s="60"/>
      <c r="AR10" s="60"/>
      <c r="AS10" s="60"/>
      <c r="AT10" s="36">
        <f>データ!$V$6</f>
        <v>0.33</v>
      </c>
      <c r="AU10" s="36"/>
      <c r="AV10" s="36"/>
      <c r="AW10" s="36"/>
      <c r="AX10" s="36"/>
      <c r="AY10" s="36"/>
      <c r="AZ10" s="36"/>
      <c r="BA10" s="36"/>
      <c r="BB10" s="36">
        <f>データ!$W$6</f>
        <v>1530.3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R7SYZayxzSgA7++9zduZDAjmGP06f/XdMHfsyGpqV/hKoyCbo4w85Qv6cRvl7O0uKuoHtzxvOEPoLSWhmBs2yg==" saltValue="u4WKksbvKD/y1+n/eii5t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435112</v>
      </c>
      <c r="D6" s="20">
        <f t="shared" si="3"/>
        <v>47</v>
      </c>
      <c r="E6" s="20">
        <f t="shared" si="3"/>
        <v>1</v>
      </c>
      <c r="F6" s="20">
        <f t="shared" si="3"/>
        <v>0</v>
      </c>
      <c r="G6" s="20">
        <f t="shared" si="3"/>
        <v>0</v>
      </c>
      <c r="H6" s="20" t="str">
        <f t="shared" si="3"/>
        <v>熊本県　五木村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50.4</v>
      </c>
      <c r="Q6" s="21">
        <f t="shared" si="3"/>
        <v>3410</v>
      </c>
      <c r="R6" s="21">
        <f t="shared" si="3"/>
        <v>1016</v>
      </c>
      <c r="S6" s="21">
        <f t="shared" si="3"/>
        <v>252.92</v>
      </c>
      <c r="T6" s="21">
        <f t="shared" si="3"/>
        <v>4.0199999999999996</v>
      </c>
      <c r="U6" s="21">
        <f t="shared" si="3"/>
        <v>505</v>
      </c>
      <c r="V6" s="21">
        <f t="shared" si="3"/>
        <v>0.33</v>
      </c>
      <c r="W6" s="21">
        <f t="shared" si="3"/>
        <v>1530.3</v>
      </c>
      <c r="X6" s="22">
        <f>IF(X7="",NA(),X7)</f>
        <v>56.88</v>
      </c>
      <c r="Y6" s="22">
        <f t="shared" ref="Y6:AG6" si="4">IF(Y7="",NA(),Y7)</f>
        <v>64.17</v>
      </c>
      <c r="Z6" s="22">
        <f t="shared" si="4"/>
        <v>62.83</v>
      </c>
      <c r="AA6" s="22">
        <f t="shared" si="4"/>
        <v>58.62</v>
      </c>
      <c r="AB6" s="22">
        <f t="shared" si="4"/>
        <v>66.150000000000006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288.48</v>
      </c>
      <c r="BF6" s="22">
        <f t="shared" ref="BF6:BN6" si="7">IF(BF7="",NA(),BF7)</f>
        <v>257.75</v>
      </c>
      <c r="BG6" s="22">
        <f t="shared" si="7"/>
        <v>234.98</v>
      </c>
      <c r="BH6" s="22">
        <f t="shared" si="7"/>
        <v>213.1</v>
      </c>
      <c r="BI6" s="22">
        <f t="shared" si="7"/>
        <v>191.35</v>
      </c>
      <c r="BJ6" s="22">
        <f t="shared" si="7"/>
        <v>1302.33</v>
      </c>
      <c r="BK6" s="22">
        <f t="shared" si="7"/>
        <v>1274.21</v>
      </c>
      <c r="BL6" s="22">
        <f t="shared" si="7"/>
        <v>1183.92</v>
      </c>
      <c r="BM6" s="22">
        <f t="shared" si="7"/>
        <v>1128.72</v>
      </c>
      <c r="BN6" s="22">
        <f t="shared" si="7"/>
        <v>1125.25</v>
      </c>
      <c r="BO6" s="21" t="str">
        <f>IF(BO7="","",IF(BO7="-","【-】","【"&amp;SUBSTITUTE(TEXT(BO7,"#,##0.00"),"-","△")&amp;"】"))</f>
        <v>【940.88】</v>
      </c>
      <c r="BP6" s="22">
        <f>IF(BP7="",NA(),BP7)</f>
        <v>54.5</v>
      </c>
      <c r="BQ6" s="22">
        <f t="shared" ref="BQ6:BY6" si="8">IF(BQ7="",NA(),BQ7)</f>
        <v>62.05</v>
      </c>
      <c r="BR6" s="22">
        <f t="shared" si="8"/>
        <v>60.86</v>
      </c>
      <c r="BS6" s="22">
        <f t="shared" si="8"/>
        <v>57.01</v>
      </c>
      <c r="BT6" s="22">
        <f t="shared" si="8"/>
        <v>64.66</v>
      </c>
      <c r="BU6" s="22">
        <f t="shared" si="8"/>
        <v>40.89</v>
      </c>
      <c r="BV6" s="22">
        <f t="shared" si="8"/>
        <v>41.25</v>
      </c>
      <c r="BW6" s="22">
        <f t="shared" si="8"/>
        <v>42.5</v>
      </c>
      <c r="BX6" s="22">
        <f t="shared" si="8"/>
        <v>41.84</v>
      </c>
      <c r="BY6" s="22">
        <f t="shared" si="8"/>
        <v>41.44</v>
      </c>
      <c r="BZ6" s="21" t="str">
        <f>IF(BZ7="","",IF(BZ7="-","【-】","【"&amp;SUBSTITUTE(TEXT(BZ7,"#,##0.00"),"-","△")&amp;"】"))</f>
        <v>【54.59】</v>
      </c>
      <c r="CA6" s="22">
        <f>IF(CA7="",NA(),CA7)</f>
        <v>333.01</v>
      </c>
      <c r="CB6" s="22">
        <f t="shared" ref="CB6:CJ6" si="9">IF(CB7="",NA(),CB7)</f>
        <v>292.93</v>
      </c>
      <c r="CC6" s="22">
        <f t="shared" si="9"/>
        <v>306.25</v>
      </c>
      <c r="CD6" s="22">
        <f t="shared" si="9"/>
        <v>330.25</v>
      </c>
      <c r="CE6" s="22">
        <f t="shared" si="9"/>
        <v>285.67</v>
      </c>
      <c r="CF6" s="22">
        <f t="shared" si="9"/>
        <v>383.2</v>
      </c>
      <c r="CG6" s="22">
        <f t="shared" si="9"/>
        <v>383.25</v>
      </c>
      <c r="CH6" s="22">
        <f t="shared" si="9"/>
        <v>377.72</v>
      </c>
      <c r="CI6" s="22">
        <f t="shared" si="9"/>
        <v>390.47</v>
      </c>
      <c r="CJ6" s="22">
        <f t="shared" si="9"/>
        <v>403.61</v>
      </c>
      <c r="CK6" s="21" t="str">
        <f>IF(CK7="","",IF(CK7="-","【-】","【"&amp;SUBSTITUTE(TEXT(CK7,"#,##0.00"),"-","△")&amp;"】"))</f>
        <v>【301.20】</v>
      </c>
      <c r="CL6" s="22">
        <f>IF(CL7="",NA(),CL7)</f>
        <v>31.24</v>
      </c>
      <c r="CM6" s="22">
        <f t="shared" ref="CM6:CU6" si="10">IF(CM7="",NA(),CM7)</f>
        <v>31.42</v>
      </c>
      <c r="CN6" s="22">
        <f t="shared" si="10"/>
        <v>38.61</v>
      </c>
      <c r="CO6" s="22">
        <f t="shared" si="10"/>
        <v>39.020000000000003</v>
      </c>
      <c r="CP6" s="22">
        <f t="shared" si="10"/>
        <v>40.56</v>
      </c>
      <c r="CQ6" s="22">
        <f t="shared" si="10"/>
        <v>47.95</v>
      </c>
      <c r="CR6" s="22">
        <f t="shared" si="10"/>
        <v>48.26</v>
      </c>
      <c r="CS6" s="22">
        <f t="shared" si="10"/>
        <v>48.01</v>
      </c>
      <c r="CT6" s="22">
        <f t="shared" si="10"/>
        <v>49.08</v>
      </c>
      <c r="CU6" s="22">
        <f t="shared" si="10"/>
        <v>51.46</v>
      </c>
      <c r="CV6" s="21" t="str">
        <f>IF(CV7="","",IF(CV7="-","【-】","【"&amp;SUBSTITUTE(TEXT(CV7,"#,##0.00"),"-","△")&amp;"】"))</f>
        <v>【56.42】</v>
      </c>
      <c r="CW6" s="22">
        <f>IF(CW7="",NA(),CW7)</f>
        <v>100</v>
      </c>
      <c r="CX6" s="22">
        <f t="shared" ref="CX6:DF6" si="11">IF(CX7="",NA(),CX7)</f>
        <v>100</v>
      </c>
      <c r="CY6" s="22">
        <f t="shared" si="11"/>
        <v>100</v>
      </c>
      <c r="CZ6" s="22">
        <f t="shared" si="11"/>
        <v>100</v>
      </c>
      <c r="DA6" s="22">
        <f t="shared" si="11"/>
        <v>100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435112</v>
      </c>
      <c r="D7" s="24">
        <v>47</v>
      </c>
      <c r="E7" s="24">
        <v>1</v>
      </c>
      <c r="F7" s="24">
        <v>0</v>
      </c>
      <c r="G7" s="24">
        <v>0</v>
      </c>
      <c r="H7" s="24" t="s">
        <v>96</v>
      </c>
      <c r="I7" s="24" t="s">
        <v>97</v>
      </c>
      <c r="J7" s="24" t="s">
        <v>98</v>
      </c>
      <c r="K7" s="24" t="s">
        <v>99</v>
      </c>
      <c r="L7" s="24" t="s">
        <v>100</v>
      </c>
      <c r="M7" s="24" t="s">
        <v>101</v>
      </c>
      <c r="N7" s="25" t="s">
        <v>102</v>
      </c>
      <c r="O7" s="25" t="s">
        <v>103</v>
      </c>
      <c r="P7" s="25">
        <v>50.4</v>
      </c>
      <c r="Q7" s="25">
        <v>3410</v>
      </c>
      <c r="R7" s="25">
        <v>1016</v>
      </c>
      <c r="S7" s="25">
        <v>252.92</v>
      </c>
      <c r="T7" s="25">
        <v>4.0199999999999996</v>
      </c>
      <c r="U7" s="25">
        <v>505</v>
      </c>
      <c r="V7" s="25">
        <v>0.33</v>
      </c>
      <c r="W7" s="25">
        <v>1530.3</v>
      </c>
      <c r="X7" s="25">
        <v>56.88</v>
      </c>
      <c r="Y7" s="25">
        <v>64.17</v>
      </c>
      <c r="Z7" s="25">
        <v>62.83</v>
      </c>
      <c r="AA7" s="25">
        <v>58.62</v>
      </c>
      <c r="AB7" s="25">
        <v>66.150000000000006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288.48</v>
      </c>
      <c r="BF7" s="25">
        <v>257.75</v>
      </c>
      <c r="BG7" s="25">
        <v>234.98</v>
      </c>
      <c r="BH7" s="25">
        <v>213.1</v>
      </c>
      <c r="BI7" s="25">
        <v>191.35</v>
      </c>
      <c r="BJ7" s="25">
        <v>1302.33</v>
      </c>
      <c r="BK7" s="25">
        <v>1274.21</v>
      </c>
      <c r="BL7" s="25">
        <v>1183.92</v>
      </c>
      <c r="BM7" s="25">
        <v>1128.72</v>
      </c>
      <c r="BN7" s="25">
        <v>1125.25</v>
      </c>
      <c r="BO7" s="25">
        <v>940.88</v>
      </c>
      <c r="BP7" s="25">
        <v>54.5</v>
      </c>
      <c r="BQ7" s="25">
        <v>62.05</v>
      </c>
      <c r="BR7" s="25">
        <v>60.86</v>
      </c>
      <c r="BS7" s="25">
        <v>57.01</v>
      </c>
      <c r="BT7" s="25">
        <v>64.66</v>
      </c>
      <c r="BU7" s="25">
        <v>40.89</v>
      </c>
      <c r="BV7" s="25">
        <v>41.25</v>
      </c>
      <c r="BW7" s="25">
        <v>42.5</v>
      </c>
      <c r="BX7" s="25">
        <v>41.84</v>
      </c>
      <c r="BY7" s="25">
        <v>41.44</v>
      </c>
      <c r="BZ7" s="25">
        <v>54.59</v>
      </c>
      <c r="CA7" s="25">
        <v>333.01</v>
      </c>
      <c r="CB7" s="25">
        <v>292.93</v>
      </c>
      <c r="CC7" s="25">
        <v>306.25</v>
      </c>
      <c r="CD7" s="25">
        <v>330.25</v>
      </c>
      <c r="CE7" s="25">
        <v>285.67</v>
      </c>
      <c r="CF7" s="25">
        <v>383.2</v>
      </c>
      <c r="CG7" s="25">
        <v>383.25</v>
      </c>
      <c r="CH7" s="25">
        <v>377.72</v>
      </c>
      <c r="CI7" s="25">
        <v>390.47</v>
      </c>
      <c r="CJ7" s="25">
        <v>403.61</v>
      </c>
      <c r="CK7" s="25">
        <v>301.2</v>
      </c>
      <c r="CL7" s="25">
        <v>31.24</v>
      </c>
      <c r="CM7" s="25">
        <v>31.42</v>
      </c>
      <c r="CN7" s="25">
        <v>38.61</v>
      </c>
      <c r="CO7" s="25">
        <v>39.020000000000003</v>
      </c>
      <c r="CP7" s="25">
        <v>40.56</v>
      </c>
      <c r="CQ7" s="25">
        <v>47.95</v>
      </c>
      <c r="CR7" s="25">
        <v>48.26</v>
      </c>
      <c r="CS7" s="25">
        <v>48.01</v>
      </c>
      <c r="CT7" s="25">
        <v>49.08</v>
      </c>
      <c r="CU7" s="25">
        <v>51.46</v>
      </c>
      <c r="CV7" s="25">
        <v>56.42</v>
      </c>
      <c r="CW7" s="25">
        <v>100</v>
      </c>
      <c r="CX7" s="25">
        <v>100</v>
      </c>
      <c r="CY7" s="25">
        <v>100</v>
      </c>
      <c r="CZ7" s="25">
        <v>100</v>
      </c>
      <c r="DA7" s="25">
        <v>100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黒木光重</cp:lastModifiedBy>
  <dcterms:created xsi:type="dcterms:W3CDTF">2022-12-01T01:11:49Z</dcterms:created>
  <dcterms:modified xsi:type="dcterms:W3CDTF">2023-01-19T00:12:51Z</dcterms:modified>
  <cp:category/>
</cp:coreProperties>
</file>