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４年度\07 公営企業総括\20 経営比較分析表（R3年度決算）★\03 市町村等→県\35 津奈木町\簡水\"/>
    </mc:Choice>
  </mc:AlternateContent>
  <workbookProtection workbookAlgorithmName="SHA-512" workbookHashValue="nTSAfRC3+iXD4vq8B3yLGfbY9w2zYFzggWMqpS+MfEQh0D1DVuEXHCYP8KdlZ6ZT4eHBgtUZIt4FVaH9VRUyUQ==" workbookSaltValue="toCDTuWN4NvGdE75YVuuBw==" workbookSpinCount="100000" lockStructure="1"/>
  <bookViews>
    <workbookView xWindow="0" yWindow="0" windowWidth="20490" windowHeight="753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<sst xmlns="http://schemas.openxmlformats.org/spreadsheetml/2006/main" count="233" uniqueCount="118">
  <si>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</si>
  <si>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</si>
  <si>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</si>
  <si>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</si>
  <si>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</si>
  <si>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</si>
  <si>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</si>
  <si>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</si>
  <si>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</si>
  <si>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</si>
  <si>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</si>
  <si>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</si>
  <si>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</si>
  <si>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</si>
  <si>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</si>
  <si>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</si>
  <si>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</si>
  <si>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</si>
  <si>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</si>
  <si>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</si>
  <si>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</si>
  <si>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</si>
  <si>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</si>
  <si>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</si>
  <si>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</si>
  <si>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</si>
  <si>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</si>
  <si>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</si>
  <si>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</si>
  <si>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</si>
  <si>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</si>
  <si>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</si>
  <si>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</si>
  <si>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</si>
  <si>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</si>
  <si>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</si>
  <si>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</si>
  <si>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</si>
  <si>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</si>
  <si>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</si>
  <si>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</si>
  <si>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</si>
  <si>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</si>
  <si>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</si>
  <si>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</si>
  <si>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</si>
  <si>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</si>
  <si>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</si>
  <si>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</si>
  <si>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</si>
  <si>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</si>
  <si>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</si>
  <si>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</si>
  <si>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</si>
  <si>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</si>
  <si>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</si>
  <si>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</si>
  <si>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</si>
  <si>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</si>
  <si>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</si>
  <si>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</si>
  <si>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</si>
  <si>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</si>
  <si>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</si>
  <si>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</si>
  <si>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</si>
  <si>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</si>
  <si>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</si>
  <si>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</si>
  <si>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</si>
  <si>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</si>
  <si>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</si>
  <si>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</si>
  <si>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</si>
  <si>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</si>
  <si>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</si>
  <si>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</si>
  <si>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</si>
  <si>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</si>
  <si>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</si>
  <si>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</si>
  <si>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</si>
  <si>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</si>
  <si>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</si>
  <si>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</si>
  <si>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</si>
  <si>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</si>
  <si>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</si>
  <si>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</si>
  <si>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</si>
  <si>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</si>
  <si>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</si>
  <si>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</si>
  <si>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</si>
  <si>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</si>
  <si>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</si>
  <si>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津奈木町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</si>
  <si>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</si>
  <si>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</si>
  <si>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</si>
  <si>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</si>
  <si>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</si>
  <si>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</si>
  <si>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</si>
  <si>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</si>
  <si>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</si>
  <si>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</si>
  <si>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</si>
  <si>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</si>
  <si>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</si>
  <si>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</si>
  <si>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</si>
  <si>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</si>
  <si>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</si>
  <si>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</si>
  <si>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現在、道路工事と併せて老朽管の更新工事をするなど、事業規模を縮小しながら工事に取り組んでいますので、今後も管路更新率は同様の推移をしていくものと思われます。</t>
    <rPh sb="1" eb="3">
      <t>ゲンザイ</t>
    </rPh>
    <rPh sb="4" eb="6">
      <t>ドウロ</t>
    </rPh>
    <rPh sb="6" eb="8">
      <t>コウジ</t>
    </rPh>
    <rPh sb="9" eb="10">
      <t>アワ</t>
    </rPh>
    <rPh sb="12" eb="14">
      <t>ロウキュウ</t>
    </rPh>
    <rPh sb="14" eb="15">
      <t>カン</t>
    </rPh>
    <rPh sb="16" eb="18">
      <t>コウシン</t>
    </rPh>
    <rPh sb="18" eb="20">
      <t>コウジ</t>
    </rPh>
    <rPh sb="26" eb="28">
      <t>ジギョウ</t>
    </rPh>
    <rPh sb="28" eb="30">
      <t>キボ</t>
    </rPh>
    <rPh sb="31" eb="33">
      <t>シュクショウ</t>
    </rPh>
    <rPh sb="37" eb="39">
      <t>コウジ</t>
    </rPh>
    <rPh sb="40" eb="41">
      <t>ト</t>
    </rPh>
    <rPh sb="42" eb="43">
      <t>ク</t>
    </rPh>
    <rPh sb="51" eb="53">
      <t>コンゴ</t>
    </rPh>
    <rPh sb="54" eb="56">
      <t>カンロ</t>
    </rPh>
    <rPh sb="56" eb="58">
      <t>コウシン</t>
    </rPh>
    <rPh sb="58" eb="59">
      <t>リツ</t>
    </rPh>
    <rPh sb="60" eb="62">
      <t>ドウヨウ</t>
    </rPh>
    <rPh sb="63" eb="65">
      <t>スイイ</t>
    </rPh>
    <rPh sb="73" eb="74">
      <t>オモ</t>
    </rPh>
    <phoneticPr fontId="4"/>
  </si>
  <si>
    <t>　本町では簡易水道統合工事（H24～R1)が完了し、R2以降大規模な施設更新工事を行わず、アセットマネジメント計画をもとに道路工事と併せて老朽管の更新をするなど、事業規模を縮小し設備投資を抑制しながら工事に取り組んでいます。
　今後は、老朽管更新工事とは別にR6.4からの公営企業会計移行を要し、統合工事程ではないものの費用負担が見込まれるため、④企業債残高対給水収益比率の減少率は緩やかな推移になると思われます。
　また、類似団体平均よりやや高い数値ではありますが、①収益的収支比率が減少したこと、⑤料金回収率⑧有収率が低水準であることから、財源の確保が給水収益だけでは賄えておらず、厳しい財源状況にあることがわかります。</t>
    <rPh sb="1" eb="3">
      <t>ホンチョウ</t>
    </rPh>
    <rPh sb="5" eb="7">
      <t>カンイ</t>
    </rPh>
    <rPh sb="7" eb="9">
      <t>スイドウ</t>
    </rPh>
    <rPh sb="9" eb="11">
      <t>トウゴウ</t>
    </rPh>
    <rPh sb="11" eb="13">
      <t>コウジ</t>
    </rPh>
    <rPh sb="22" eb="24">
      <t>カンリョウ</t>
    </rPh>
    <rPh sb="28" eb="30">
      <t>イコウ</t>
    </rPh>
    <rPh sb="30" eb="33">
      <t>ダイキボ</t>
    </rPh>
    <rPh sb="34" eb="36">
      <t>シセツ</t>
    </rPh>
    <rPh sb="36" eb="38">
      <t>コウシン</t>
    </rPh>
    <rPh sb="38" eb="40">
      <t>コウジ</t>
    </rPh>
    <rPh sb="41" eb="42">
      <t>オコナ</t>
    </rPh>
    <rPh sb="55" eb="57">
      <t>ケイカク</t>
    </rPh>
    <rPh sb="61" eb="63">
      <t>ドウロ</t>
    </rPh>
    <rPh sb="63" eb="65">
      <t>コウジ</t>
    </rPh>
    <rPh sb="66" eb="67">
      <t>アワ</t>
    </rPh>
    <rPh sb="69" eb="71">
      <t>ロウキュウ</t>
    </rPh>
    <rPh sb="71" eb="72">
      <t>カン</t>
    </rPh>
    <rPh sb="73" eb="75">
      <t>コウシン</t>
    </rPh>
    <rPh sb="81" eb="83">
      <t>ジギョウ</t>
    </rPh>
    <rPh sb="83" eb="85">
      <t>キボ</t>
    </rPh>
    <rPh sb="86" eb="88">
      <t>シュクショウ</t>
    </rPh>
    <rPh sb="90" eb="92">
      <t>トウシ</t>
    </rPh>
    <rPh sb="93" eb="95">
      <t>ヨクセイ</t>
    </rPh>
    <rPh sb="99" eb="101">
      <t>コウジ</t>
    </rPh>
    <rPh sb="102" eb="103">
      <t>ト</t>
    </rPh>
    <rPh sb="104" eb="105">
      <t>ク</t>
    </rPh>
    <rPh sb="119" eb="121">
      <t>ロウキュウ</t>
    </rPh>
    <rPh sb="121" eb="122">
      <t>カン</t>
    </rPh>
    <rPh sb="122" eb="124">
      <t>コウシン</t>
    </rPh>
    <rPh sb="124" eb="126">
      <t>コウジ</t>
    </rPh>
    <rPh sb="128" eb="129">
      <t>ベツ</t>
    </rPh>
    <rPh sb="136" eb="140">
      <t>コウエイキギョウ</t>
    </rPh>
    <rPh sb="140" eb="142">
      <t>カイケイ</t>
    </rPh>
    <rPh sb="142" eb="144">
      <t>イコウ</t>
    </rPh>
    <rPh sb="146" eb="147">
      <t>ヨウ</t>
    </rPh>
    <rPh sb="149" eb="154">
      <t>トウゴウコウジホド</t>
    </rPh>
    <rPh sb="161" eb="163">
      <t>ヒヨウ</t>
    </rPh>
    <rPh sb="163" eb="165">
      <t>フタン</t>
    </rPh>
    <rPh sb="165" eb="166">
      <t>ヨウ</t>
    </rPh>
    <rPh sb="166" eb="168">
      <t>ミコ</t>
    </rPh>
    <rPh sb="188" eb="191">
      <t>ゲンショウリツ</t>
    </rPh>
    <rPh sb="192" eb="193">
      <t>ユル</t>
    </rPh>
    <rPh sb="196" eb="198">
      <t>スイイ</t>
    </rPh>
    <rPh sb="214" eb="216">
      <t>ルイジ</t>
    </rPh>
    <rPh sb="216" eb="218">
      <t>ダンタイ</t>
    </rPh>
    <rPh sb="218" eb="220">
      <t>ヘイキン</t>
    </rPh>
    <rPh sb="224" eb="225">
      <t>タカ</t>
    </rPh>
    <rPh sb="226" eb="228">
      <t>スウチ</t>
    </rPh>
    <rPh sb="237" eb="240">
      <t>シュウエキテキ</t>
    </rPh>
    <rPh sb="240" eb="242">
      <t>シュウシ</t>
    </rPh>
    <rPh sb="242" eb="244">
      <t>ヒリツ</t>
    </rPh>
    <rPh sb="253" eb="257">
      <t>リョウキンカイシュウ</t>
    </rPh>
    <rPh sb="257" eb="258">
      <t>リツ</t>
    </rPh>
    <rPh sb="259" eb="262">
      <t>ユウシュウリツ</t>
    </rPh>
    <rPh sb="263" eb="266">
      <t>テイスイジュン</t>
    </rPh>
    <rPh sb="274" eb="276">
      <t>ザイゲン</t>
    </rPh>
    <rPh sb="277" eb="279">
      <t>カクホ</t>
    </rPh>
    <rPh sb="280" eb="282">
      <t>キュウスイ</t>
    </rPh>
    <rPh sb="282" eb="284">
      <t>シュウエキ</t>
    </rPh>
    <rPh sb="288" eb="289">
      <t>マカナ</t>
    </rPh>
    <rPh sb="295" eb="296">
      <t>キビ</t>
    </rPh>
    <rPh sb="298" eb="300">
      <t>ザイゲン</t>
    </rPh>
    <rPh sb="300" eb="302">
      <t>ジョウキョウ</t>
    </rPh>
    <phoneticPr fontId="4"/>
  </si>
  <si>
    <t>　本町では、経営改善に向けた取り組みが喫緊の課題と言えます。有収率は少しずつ改善されていますが、未だに低水準であり、他の指標にも大きく影響するものであるため、引き続き漏水調査を実施していくとともに、町内に点在する老朽管の更新工事を計画的に実施していく必要があります。
　給水人口の減少や節水意識の高まり等、様々な要因により給水収益が減少傾向にある中で、経営の健全性・効率性をさらに改善・向上させるためには、財源確保が厳しい状況にあります。今後は料金改定を検討し、安全で安定した水の供給ができるよう、将来的な見通しを立て経営改善に取り組んでいく必要があると考えます。</t>
    <rPh sb="34" eb="35">
      <t>スコ</t>
    </rPh>
    <rPh sb="38" eb="40">
      <t>カイゼン</t>
    </rPh>
    <rPh sb="48" eb="49">
      <t>イマ</t>
    </rPh>
    <rPh sb="51" eb="54">
      <t>テイスイジュン</t>
    </rPh>
    <rPh sb="228" eb="230">
      <t>ケントウ</t>
    </rPh>
    <rPh sb="232" eb="234">
      <t>アンゼン</t>
    </rPh>
    <rPh sb="235" eb="237">
      <t>アンテイ</t>
    </rPh>
    <rPh sb="239" eb="240">
      <t>ミズ</t>
    </rPh>
    <rPh sb="241" eb="243">
      <t>キョウキュウ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</si>
</sst>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0" borderId="6"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3.73</c:v>
                </c:pt>
                <c:pt idx="1">
                  <c:v>2.91</c:v>
                </c:pt>
                <c:pt idx="2">
                  <c:v>0.78</c:v>
                </c:pt>
                <c:pt idx="3">
                  <c:v>0.31</c:v>
                </c:pt>
                <c:pt idx="4">
                  <c:v>0.68</c:v>
                </c:pt>
              </c:numCache>
            </c:numRef>
          </c:val>
          <c:extLst>
            <c:ext xmlns:c16="http://schemas.microsoft.com/office/drawing/2014/chart" uri="{C3380CC4-5D6E-409C-BE32-E72D297353CC}">
              <c16:uniqueId val="{00000000-A399-4BDC-B7DF-DE0B1C575C26}"/>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0.53</c:v>
                </c:pt>
                <c:pt idx="2">
                  <c:v>0.71</c:v>
                </c:pt>
                <c:pt idx="3">
                  <c:v>0.72</c:v>
                </c:pt>
                <c:pt idx="4">
                  <c:v>0.71</c:v>
                </c:pt>
              </c:numCache>
            </c:numRef>
          </c:val>
          <c:smooth val="0"/>
          <c:extLst>
            <c:ext xmlns:c16="http://schemas.microsoft.com/office/drawing/2014/chart" uri="{C3380CC4-5D6E-409C-BE32-E72D297353CC}">
              <c16:uniqueId val="{00000001-A399-4BDC-B7DF-DE0B1C575C26}"/>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84.77</c:v>
                </c:pt>
                <c:pt idx="1">
                  <c:v>89.63</c:v>
                </c:pt>
                <c:pt idx="2">
                  <c:v>87.12</c:v>
                </c:pt>
                <c:pt idx="3">
                  <c:v>82.38</c:v>
                </c:pt>
                <c:pt idx="4">
                  <c:v>75.08</c:v>
                </c:pt>
              </c:numCache>
            </c:numRef>
          </c:val>
          <c:extLst>
            <c:ext xmlns:c16="http://schemas.microsoft.com/office/drawing/2014/chart" uri="{C3380CC4-5D6E-409C-BE32-E72D297353CC}">
              <c16:uniqueId val="{00000000-F4A2-4D5C-A4FE-853819A26A81}"/>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57.3</c:v>
                </c:pt>
                <c:pt idx="1">
                  <c:v>56.76</c:v>
                </c:pt>
                <c:pt idx="2">
                  <c:v>56.04</c:v>
                </c:pt>
                <c:pt idx="3">
                  <c:v>58.52</c:v>
                </c:pt>
                <c:pt idx="4">
                  <c:v>58.88</c:v>
                </c:pt>
              </c:numCache>
            </c:numRef>
          </c:val>
          <c:smooth val="0"/>
          <c:extLst>
            <c:ext xmlns:c16="http://schemas.microsoft.com/office/drawing/2014/chart" uri="{C3380CC4-5D6E-409C-BE32-E72D297353CC}">
              <c16:uniqueId val="{00000001-F4A2-4D5C-A4FE-853819A26A81}"/>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63</c:v>
                </c:pt>
                <c:pt idx="1">
                  <c:v>59.44</c:v>
                </c:pt>
                <c:pt idx="2">
                  <c:v>61.82</c:v>
                </c:pt>
                <c:pt idx="3">
                  <c:v>64.209999999999994</c:v>
                </c:pt>
                <c:pt idx="4">
                  <c:v>69.790000000000006</c:v>
                </c:pt>
              </c:numCache>
            </c:numRef>
          </c:val>
          <c:extLst>
            <c:ext xmlns:c16="http://schemas.microsoft.com/office/drawing/2014/chart" uri="{C3380CC4-5D6E-409C-BE32-E72D297353CC}">
              <c16:uniqueId val="{00000000-284C-4E9D-BB79-7542095AA934}"/>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72.42</c:v>
                </c:pt>
                <c:pt idx="1">
                  <c:v>73.069999999999993</c:v>
                </c:pt>
                <c:pt idx="2">
                  <c:v>72.78</c:v>
                </c:pt>
                <c:pt idx="3">
                  <c:v>71.33</c:v>
                </c:pt>
                <c:pt idx="4">
                  <c:v>71.150000000000006</c:v>
                </c:pt>
              </c:numCache>
            </c:numRef>
          </c:val>
          <c:smooth val="0"/>
          <c:extLst>
            <c:ext xmlns:c16="http://schemas.microsoft.com/office/drawing/2014/chart" uri="{C3380CC4-5D6E-409C-BE32-E72D297353CC}">
              <c16:uniqueId val="{00000001-284C-4E9D-BB79-7542095AA934}"/>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89.6</c:v>
                </c:pt>
                <c:pt idx="1">
                  <c:v>104.94</c:v>
                </c:pt>
                <c:pt idx="2">
                  <c:v>76.569999999999993</c:v>
                </c:pt>
                <c:pt idx="3">
                  <c:v>85.77</c:v>
                </c:pt>
                <c:pt idx="4">
                  <c:v>80.58</c:v>
                </c:pt>
              </c:numCache>
            </c:numRef>
          </c:val>
          <c:extLst>
            <c:ext xmlns:c16="http://schemas.microsoft.com/office/drawing/2014/chart" uri="{C3380CC4-5D6E-409C-BE32-E72D297353CC}">
              <c16:uniqueId val="{00000000-AA9C-4FB2-A1B9-05743AFD27AE}"/>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78.510000000000005</c:v>
                </c:pt>
                <c:pt idx="1">
                  <c:v>77.91</c:v>
                </c:pt>
                <c:pt idx="2">
                  <c:v>79.099999999999994</c:v>
                </c:pt>
                <c:pt idx="3">
                  <c:v>79.33</c:v>
                </c:pt>
                <c:pt idx="4">
                  <c:v>73.540000000000006</c:v>
                </c:pt>
              </c:numCache>
            </c:numRef>
          </c:val>
          <c:smooth val="0"/>
          <c:extLst>
            <c:ext xmlns:c16="http://schemas.microsoft.com/office/drawing/2014/chart" uri="{C3380CC4-5D6E-409C-BE32-E72D297353CC}">
              <c16:uniqueId val="{00000001-AA9C-4FB2-A1B9-05743AFD27AE}"/>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3C4-490A-AF02-D913EBCFD5F0}"/>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C4-490A-AF02-D913EBCFD5F0}"/>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8BE-4CB2-BA07-7250692D8A77}"/>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8BE-4CB2-BA07-7250692D8A77}"/>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8E1-4656-A6B1-15784C7CB34D}"/>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E1-4656-A6B1-15784C7CB34D}"/>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EF8-45E3-8311-A990903DC10F}"/>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F8-45E3-8311-A990903DC10F}"/>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851.2</c:v>
                </c:pt>
                <c:pt idx="1">
                  <c:v>911.47</c:v>
                </c:pt>
                <c:pt idx="2">
                  <c:v>1175.4100000000001</c:v>
                </c:pt>
                <c:pt idx="3">
                  <c:v>1043.6199999999999</c:v>
                </c:pt>
                <c:pt idx="4">
                  <c:v>991.28</c:v>
                </c:pt>
              </c:numCache>
            </c:numRef>
          </c:val>
          <c:extLst>
            <c:ext xmlns:c16="http://schemas.microsoft.com/office/drawing/2014/chart" uri="{C3380CC4-5D6E-409C-BE32-E72D297353CC}">
              <c16:uniqueId val="{00000000-FC49-4FFD-AF9C-60B3D48CF53C}"/>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1061.58</c:v>
                </c:pt>
                <c:pt idx="1">
                  <c:v>1007.7</c:v>
                </c:pt>
                <c:pt idx="2">
                  <c:v>1018.52</c:v>
                </c:pt>
                <c:pt idx="3">
                  <c:v>949.61</c:v>
                </c:pt>
                <c:pt idx="4">
                  <c:v>918.84</c:v>
                </c:pt>
              </c:numCache>
            </c:numRef>
          </c:val>
          <c:smooth val="0"/>
          <c:extLst>
            <c:ext xmlns:c16="http://schemas.microsoft.com/office/drawing/2014/chart" uri="{C3380CC4-5D6E-409C-BE32-E72D297353CC}">
              <c16:uniqueId val="{00000001-FC49-4FFD-AF9C-60B3D48CF53C}"/>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78.209999999999994</c:v>
                </c:pt>
                <c:pt idx="1">
                  <c:v>84.03</c:v>
                </c:pt>
                <c:pt idx="2">
                  <c:v>71.22</c:v>
                </c:pt>
                <c:pt idx="3">
                  <c:v>67.53</c:v>
                </c:pt>
                <c:pt idx="4">
                  <c:v>78.2</c:v>
                </c:pt>
              </c:numCache>
            </c:numRef>
          </c:val>
          <c:extLst>
            <c:ext xmlns:c16="http://schemas.microsoft.com/office/drawing/2014/chart" uri="{C3380CC4-5D6E-409C-BE32-E72D297353CC}">
              <c16:uniqueId val="{00000000-0828-45C9-8C54-DA492A16619C}"/>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58.52</c:v>
                </c:pt>
                <c:pt idx="1">
                  <c:v>59.22</c:v>
                </c:pt>
                <c:pt idx="2">
                  <c:v>58.79</c:v>
                </c:pt>
                <c:pt idx="3">
                  <c:v>58.41</c:v>
                </c:pt>
                <c:pt idx="4">
                  <c:v>58.27</c:v>
                </c:pt>
              </c:numCache>
            </c:numRef>
          </c:val>
          <c:smooth val="0"/>
          <c:extLst>
            <c:ext xmlns:c16="http://schemas.microsoft.com/office/drawing/2014/chart" uri="{C3380CC4-5D6E-409C-BE32-E72D297353CC}">
              <c16:uniqueId val="{00000001-0828-45C9-8C54-DA492A16619C}"/>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221.44</c:v>
                </c:pt>
                <c:pt idx="1">
                  <c:v>206.86</c:v>
                </c:pt>
                <c:pt idx="2">
                  <c:v>229.5</c:v>
                </c:pt>
                <c:pt idx="3">
                  <c:v>262.41000000000003</c:v>
                </c:pt>
                <c:pt idx="4">
                  <c:v>228.43</c:v>
                </c:pt>
              </c:numCache>
            </c:numRef>
          </c:val>
          <c:extLst>
            <c:ext xmlns:c16="http://schemas.microsoft.com/office/drawing/2014/chart" uri="{C3380CC4-5D6E-409C-BE32-E72D297353CC}">
              <c16:uniqueId val="{00000000-AC56-4366-8717-4E1C3BC96361}"/>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296.3</c:v>
                </c:pt>
                <c:pt idx="1">
                  <c:v>292.89999999999998</c:v>
                </c:pt>
                <c:pt idx="2">
                  <c:v>298.25</c:v>
                </c:pt>
                <c:pt idx="3">
                  <c:v>303.27999999999997</c:v>
                </c:pt>
                <c:pt idx="4">
                  <c:v>303.81</c:v>
                </c:pt>
              </c:numCache>
            </c:numRef>
          </c:val>
          <c:smooth val="0"/>
          <c:extLst>
            <c:ext xmlns:c16="http://schemas.microsoft.com/office/drawing/2014/chart" uri="{C3380CC4-5D6E-409C-BE32-E72D297353CC}">
              <c16:uniqueId val="{00000001-AC56-4366-8717-4E1C3BC96361}"/>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U16"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熊本県　津奈木町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15">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D3</v>
      </c>
      <c r="X8" s="36"/>
      <c r="Y8" s="36"/>
      <c r="Z8" s="36"/>
      <c r="AA8" s="36"/>
      <c r="AB8" s="36"/>
      <c r="AC8" s="36"/>
      <c r="AD8" s="36" t="str">
        <f>データ!$M$6</f>
        <v>非設置</v>
      </c>
      <c r="AE8" s="36"/>
      <c r="AF8" s="36"/>
      <c r="AG8" s="36"/>
      <c r="AH8" s="36"/>
      <c r="AI8" s="36"/>
      <c r="AJ8" s="36"/>
      <c r="AK8" s="2"/>
      <c r="AL8" s="37">
        <f>データ!$R$6</f>
        <v>4408</v>
      </c>
      <c r="AM8" s="37"/>
      <c r="AN8" s="37"/>
      <c r="AO8" s="37"/>
      <c r="AP8" s="37"/>
      <c r="AQ8" s="37"/>
      <c r="AR8" s="37"/>
      <c r="AS8" s="37"/>
      <c r="AT8" s="38">
        <f>データ!$S$6</f>
        <v>34.08</v>
      </c>
      <c r="AU8" s="38"/>
      <c r="AV8" s="38"/>
      <c r="AW8" s="38"/>
      <c r="AX8" s="38"/>
      <c r="AY8" s="38"/>
      <c r="AZ8" s="38"/>
      <c r="BA8" s="38"/>
      <c r="BB8" s="38">
        <f>データ!$T$6</f>
        <v>129.34</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70.61</v>
      </c>
      <c r="Q10" s="38"/>
      <c r="R10" s="38"/>
      <c r="S10" s="38"/>
      <c r="T10" s="38"/>
      <c r="U10" s="38"/>
      <c r="V10" s="38"/>
      <c r="W10" s="37">
        <f>データ!$Q$6</f>
        <v>3080</v>
      </c>
      <c r="X10" s="37"/>
      <c r="Y10" s="37"/>
      <c r="Z10" s="37"/>
      <c r="AA10" s="37"/>
      <c r="AB10" s="37"/>
      <c r="AC10" s="37"/>
      <c r="AD10" s="2"/>
      <c r="AE10" s="2"/>
      <c r="AF10" s="2"/>
      <c r="AG10" s="2"/>
      <c r="AH10" s="2"/>
      <c r="AI10" s="2"/>
      <c r="AJ10" s="2"/>
      <c r="AK10" s="2"/>
      <c r="AL10" s="37">
        <f>データ!$U$6</f>
        <v>3089</v>
      </c>
      <c r="AM10" s="37"/>
      <c r="AN10" s="37"/>
      <c r="AO10" s="37"/>
      <c r="AP10" s="37"/>
      <c r="AQ10" s="37"/>
      <c r="AR10" s="37"/>
      <c r="AS10" s="37"/>
      <c r="AT10" s="38">
        <f>データ!$V$6</f>
        <v>6.01</v>
      </c>
      <c r="AU10" s="38"/>
      <c r="AV10" s="38"/>
      <c r="AW10" s="38"/>
      <c r="AX10" s="38"/>
      <c r="AY10" s="38"/>
      <c r="AZ10" s="38"/>
      <c r="BA10" s="38"/>
      <c r="BB10" s="38">
        <f>データ!$W$6</f>
        <v>513.98</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1" t="s">
        <v>116</v>
      </c>
      <c r="BM16" s="48"/>
      <c r="BN16" s="48"/>
      <c r="BO16" s="48"/>
      <c r="BP16" s="48"/>
      <c r="BQ16" s="48"/>
      <c r="BR16" s="48"/>
      <c r="BS16" s="48"/>
      <c r="BT16" s="48"/>
      <c r="BU16" s="48"/>
      <c r="BV16" s="48"/>
      <c r="BW16" s="48"/>
      <c r="BX16" s="48"/>
      <c r="BY16" s="48"/>
      <c r="BZ16" s="4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7"/>
      <c r="BM17" s="48"/>
      <c r="BN17" s="48"/>
      <c r="BO17" s="48"/>
      <c r="BP17" s="48"/>
      <c r="BQ17" s="48"/>
      <c r="BR17" s="48"/>
      <c r="BS17" s="48"/>
      <c r="BT17" s="48"/>
      <c r="BU17" s="48"/>
      <c r="BV17" s="48"/>
      <c r="BW17" s="48"/>
      <c r="BX17" s="48"/>
      <c r="BY17" s="48"/>
      <c r="BZ17" s="4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7"/>
      <c r="BM18" s="48"/>
      <c r="BN18" s="48"/>
      <c r="BO18" s="48"/>
      <c r="BP18" s="48"/>
      <c r="BQ18" s="48"/>
      <c r="BR18" s="48"/>
      <c r="BS18" s="48"/>
      <c r="BT18" s="48"/>
      <c r="BU18" s="48"/>
      <c r="BV18" s="48"/>
      <c r="BW18" s="48"/>
      <c r="BX18" s="48"/>
      <c r="BY18" s="48"/>
      <c r="BZ18" s="4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7"/>
      <c r="BM19" s="48"/>
      <c r="BN19" s="48"/>
      <c r="BO19" s="48"/>
      <c r="BP19" s="48"/>
      <c r="BQ19" s="48"/>
      <c r="BR19" s="48"/>
      <c r="BS19" s="48"/>
      <c r="BT19" s="48"/>
      <c r="BU19" s="48"/>
      <c r="BV19" s="48"/>
      <c r="BW19" s="48"/>
      <c r="BX19" s="48"/>
      <c r="BY19" s="48"/>
      <c r="BZ19" s="4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7"/>
      <c r="BM20" s="48"/>
      <c r="BN20" s="48"/>
      <c r="BO20" s="48"/>
      <c r="BP20" s="48"/>
      <c r="BQ20" s="48"/>
      <c r="BR20" s="48"/>
      <c r="BS20" s="48"/>
      <c r="BT20" s="48"/>
      <c r="BU20" s="48"/>
      <c r="BV20" s="48"/>
      <c r="BW20" s="48"/>
      <c r="BX20" s="48"/>
      <c r="BY20" s="48"/>
      <c r="BZ20" s="4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7"/>
      <c r="BM21" s="48"/>
      <c r="BN21" s="48"/>
      <c r="BO21" s="48"/>
      <c r="BP21" s="48"/>
      <c r="BQ21" s="48"/>
      <c r="BR21" s="48"/>
      <c r="BS21" s="48"/>
      <c r="BT21" s="48"/>
      <c r="BU21" s="48"/>
      <c r="BV21" s="48"/>
      <c r="BW21" s="48"/>
      <c r="BX21" s="48"/>
      <c r="BY21" s="48"/>
      <c r="BZ21" s="4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7"/>
      <c r="BM22" s="48"/>
      <c r="BN22" s="48"/>
      <c r="BO22" s="48"/>
      <c r="BP22" s="48"/>
      <c r="BQ22" s="48"/>
      <c r="BR22" s="48"/>
      <c r="BS22" s="48"/>
      <c r="BT22" s="48"/>
      <c r="BU22" s="48"/>
      <c r="BV22" s="48"/>
      <c r="BW22" s="48"/>
      <c r="BX22" s="48"/>
      <c r="BY22" s="48"/>
      <c r="BZ22" s="4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7"/>
      <c r="BM23" s="48"/>
      <c r="BN23" s="48"/>
      <c r="BO23" s="48"/>
      <c r="BP23" s="48"/>
      <c r="BQ23" s="48"/>
      <c r="BR23" s="48"/>
      <c r="BS23" s="48"/>
      <c r="BT23" s="48"/>
      <c r="BU23" s="48"/>
      <c r="BV23" s="48"/>
      <c r="BW23" s="48"/>
      <c r="BX23" s="48"/>
      <c r="BY23" s="48"/>
      <c r="BZ23" s="4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7"/>
      <c r="BM24" s="48"/>
      <c r="BN24" s="48"/>
      <c r="BO24" s="48"/>
      <c r="BP24" s="48"/>
      <c r="BQ24" s="48"/>
      <c r="BR24" s="48"/>
      <c r="BS24" s="48"/>
      <c r="BT24" s="48"/>
      <c r="BU24" s="48"/>
      <c r="BV24" s="48"/>
      <c r="BW24" s="48"/>
      <c r="BX24" s="48"/>
      <c r="BY24" s="48"/>
      <c r="BZ24" s="4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7"/>
      <c r="BM25" s="48"/>
      <c r="BN25" s="48"/>
      <c r="BO25" s="48"/>
      <c r="BP25" s="48"/>
      <c r="BQ25" s="48"/>
      <c r="BR25" s="48"/>
      <c r="BS25" s="48"/>
      <c r="BT25" s="48"/>
      <c r="BU25" s="48"/>
      <c r="BV25" s="48"/>
      <c r="BW25" s="48"/>
      <c r="BX25" s="48"/>
      <c r="BY25" s="48"/>
      <c r="BZ25" s="4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7"/>
      <c r="BM26" s="48"/>
      <c r="BN26" s="48"/>
      <c r="BO26" s="48"/>
      <c r="BP26" s="48"/>
      <c r="BQ26" s="48"/>
      <c r="BR26" s="48"/>
      <c r="BS26" s="48"/>
      <c r="BT26" s="48"/>
      <c r="BU26" s="48"/>
      <c r="BV26" s="48"/>
      <c r="BW26" s="48"/>
      <c r="BX26" s="48"/>
      <c r="BY26" s="48"/>
      <c r="BZ26" s="4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7"/>
      <c r="BM27" s="48"/>
      <c r="BN27" s="48"/>
      <c r="BO27" s="48"/>
      <c r="BP27" s="48"/>
      <c r="BQ27" s="48"/>
      <c r="BR27" s="48"/>
      <c r="BS27" s="48"/>
      <c r="BT27" s="48"/>
      <c r="BU27" s="48"/>
      <c r="BV27" s="48"/>
      <c r="BW27" s="48"/>
      <c r="BX27" s="48"/>
      <c r="BY27" s="48"/>
      <c r="BZ27" s="4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7"/>
      <c r="BM28" s="48"/>
      <c r="BN28" s="48"/>
      <c r="BO28" s="48"/>
      <c r="BP28" s="48"/>
      <c r="BQ28" s="48"/>
      <c r="BR28" s="48"/>
      <c r="BS28" s="48"/>
      <c r="BT28" s="48"/>
      <c r="BU28" s="48"/>
      <c r="BV28" s="48"/>
      <c r="BW28" s="48"/>
      <c r="BX28" s="48"/>
      <c r="BY28" s="48"/>
      <c r="BZ28" s="4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7"/>
      <c r="BM29" s="48"/>
      <c r="BN29" s="48"/>
      <c r="BO29" s="48"/>
      <c r="BP29" s="48"/>
      <c r="BQ29" s="48"/>
      <c r="BR29" s="48"/>
      <c r="BS29" s="48"/>
      <c r="BT29" s="48"/>
      <c r="BU29" s="48"/>
      <c r="BV29" s="48"/>
      <c r="BW29" s="48"/>
      <c r="BX29" s="48"/>
      <c r="BY29" s="48"/>
      <c r="BZ29" s="4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7"/>
      <c r="BM30" s="48"/>
      <c r="BN30" s="48"/>
      <c r="BO30" s="48"/>
      <c r="BP30" s="48"/>
      <c r="BQ30" s="48"/>
      <c r="BR30" s="48"/>
      <c r="BS30" s="48"/>
      <c r="BT30" s="48"/>
      <c r="BU30" s="48"/>
      <c r="BV30" s="48"/>
      <c r="BW30" s="48"/>
      <c r="BX30" s="48"/>
      <c r="BY30" s="48"/>
      <c r="BZ30" s="4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7"/>
      <c r="BM31" s="48"/>
      <c r="BN31" s="48"/>
      <c r="BO31" s="48"/>
      <c r="BP31" s="48"/>
      <c r="BQ31" s="48"/>
      <c r="BR31" s="48"/>
      <c r="BS31" s="48"/>
      <c r="BT31" s="48"/>
      <c r="BU31" s="48"/>
      <c r="BV31" s="48"/>
      <c r="BW31" s="48"/>
      <c r="BX31" s="48"/>
      <c r="BY31" s="48"/>
      <c r="BZ31" s="4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7"/>
      <c r="BM32" s="48"/>
      <c r="BN32" s="48"/>
      <c r="BO32" s="48"/>
      <c r="BP32" s="48"/>
      <c r="BQ32" s="48"/>
      <c r="BR32" s="48"/>
      <c r="BS32" s="48"/>
      <c r="BT32" s="48"/>
      <c r="BU32" s="48"/>
      <c r="BV32" s="48"/>
      <c r="BW32" s="48"/>
      <c r="BX32" s="48"/>
      <c r="BY32" s="48"/>
      <c r="BZ32" s="4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7"/>
      <c r="BM33" s="48"/>
      <c r="BN33" s="48"/>
      <c r="BO33" s="48"/>
      <c r="BP33" s="48"/>
      <c r="BQ33" s="48"/>
      <c r="BR33" s="48"/>
      <c r="BS33" s="48"/>
      <c r="BT33" s="48"/>
      <c r="BU33" s="48"/>
      <c r="BV33" s="48"/>
      <c r="BW33" s="48"/>
      <c r="BX33" s="48"/>
      <c r="BY33" s="48"/>
      <c r="BZ33" s="4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7"/>
      <c r="BM34" s="48"/>
      <c r="BN34" s="48"/>
      <c r="BO34" s="48"/>
      <c r="BP34" s="48"/>
      <c r="BQ34" s="48"/>
      <c r="BR34" s="48"/>
      <c r="BS34" s="48"/>
      <c r="BT34" s="48"/>
      <c r="BU34" s="48"/>
      <c r="BV34" s="48"/>
      <c r="BW34" s="48"/>
      <c r="BX34" s="48"/>
      <c r="BY34" s="48"/>
      <c r="BZ34" s="4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7"/>
      <c r="BM35" s="48"/>
      <c r="BN35" s="48"/>
      <c r="BO35" s="48"/>
      <c r="BP35" s="48"/>
      <c r="BQ35" s="48"/>
      <c r="BR35" s="48"/>
      <c r="BS35" s="48"/>
      <c r="BT35" s="48"/>
      <c r="BU35" s="48"/>
      <c r="BV35" s="48"/>
      <c r="BW35" s="48"/>
      <c r="BX35" s="48"/>
      <c r="BY35" s="48"/>
      <c r="BZ35" s="4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7"/>
      <c r="BM36" s="48"/>
      <c r="BN36" s="48"/>
      <c r="BO36" s="48"/>
      <c r="BP36" s="48"/>
      <c r="BQ36" s="48"/>
      <c r="BR36" s="48"/>
      <c r="BS36" s="48"/>
      <c r="BT36" s="48"/>
      <c r="BU36" s="48"/>
      <c r="BV36" s="48"/>
      <c r="BW36" s="48"/>
      <c r="BX36" s="48"/>
      <c r="BY36" s="48"/>
      <c r="BZ36" s="4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7"/>
      <c r="BM37" s="48"/>
      <c r="BN37" s="48"/>
      <c r="BO37" s="48"/>
      <c r="BP37" s="48"/>
      <c r="BQ37" s="48"/>
      <c r="BR37" s="48"/>
      <c r="BS37" s="48"/>
      <c r="BT37" s="48"/>
      <c r="BU37" s="48"/>
      <c r="BV37" s="48"/>
      <c r="BW37" s="48"/>
      <c r="BX37" s="48"/>
      <c r="BY37" s="48"/>
      <c r="BZ37" s="4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7"/>
      <c r="BM38" s="48"/>
      <c r="BN38" s="48"/>
      <c r="BO38" s="48"/>
      <c r="BP38" s="48"/>
      <c r="BQ38" s="48"/>
      <c r="BR38" s="48"/>
      <c r="BS38" s="48"/>
      <c r="BT38" s="48"/>
      <c r="BU38" s="48"/>
      <c r="BV38" s="48"/>
      <c r="BW38" s="48"/>
      <c r="BX38" s="48"/>
      <c r="BY38" s="48"/>
      <c r="BZ38" s="4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7"/>
      <c r="BM39" s="48"/>
      <c r="BN39" s="48"/>
      <c r="BO39" s="48"/>
      <c r="BP39" s="48"/>
      <c r="BQ39" s="48"/>
      <c r="BR39" s="48"/>
      <c r="BS39" s="48"/>
      <c r="BT39" s="48"/>
      <c r="BU39" s="48"/>
      <c r="BV39" s="48"/>
      <c r="BW39" s="48"/>
      <c r="BX39" s="48"/>
      <c r="BY39" s="48"/>
      <c r="BZ39" s="4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7"/>
      <c r="BM40" s="48"/>
      <c r="BN40" s="48"/>
      <c r="BO40" s="48"/>
      <c r="BP40" s="48"/>
      <c r="BQ40" s="48"/>
      <c r="BR40" s="48"/>
      <c r="BS40" s="48"/>
      <c r="BT40" s="48"/>
      <c r="BU40" s="48"/>
      <c r="BV40" s="48"/>
      <c r="BW40" s="48"/>
      <c r="BX40" s="48"/>
      <c r="BY40" s="48"/>
      <c r="BZ40" s="4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7"/>
      <c r="BM41" s="48"/>
      <c r="BN41" s="48"/>
      <c r="BO41" s="48"/>
      <c r="BP41" s="48"/>
      <c r="BQ41" s="48"/>
      <c r="BR41" s="48"/>
      <c r="BS41" s="48"/>
      <c r="BT41" s="48"/>
      <c r="BU41" s="48"/>
      <c r="BV41" s="48"/>
      <c r="BW41" s="48"/>
      <c r="BX41" s="48"/>
      <c r="BY41" s="48"/>
      <c r="BZ41" s="4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7"/>
      <c r="BM42" s="48"/>
      <c r="BN42" s="48"/>
      <c r="BO42" s="48"/>
      <c r="BP42" s="48"/>
      <c r="BQ42" s="48"/>
      <c r="BR42" s="48"/>
      <c r="BS42" s="48"/>
      <c r="BT42" s="48"/>
      <c r="BU42" s="48"/>
      <c r="BV42" s="48"/>
      <c r="BW42" s="48"/>
      <c r="BX42" s="48"/>
      <c r="BY42" s="48"/>
      <c r="BZ42" s="4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7"/>
      <c r="BM43" s="48"/>
      <c r="BN43" s="48"/>
      <c r="BO43" s="48"/>
      <c r="BP43" s="48"/>
      <c r="BQ43" s="48"/>
      <c r="BR43" s="48"/>
      <c r="BS43" s="48"/>
      <c r="BT43" s="48"/>
      <c r="BU43" s="48"/>
      <c r="BV43" s="48"/>
      <c r="BW43" s="48"/>
      <c r="BX43" s="48"/>
      <c r="BY43" s="48"/>
      <c r="BZ43" s="4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0"/>
      <c r="BM44" s="51"/>
      <c r="BN44" s="51"/>
      <c r="BO44" s="51"/>
      <c r="BP44" s="51"/>
      <c r="BQ44" s="51"/>
      <c r="BR44" s="51"/>
      <c r="BS44" s="51"/>
      <c r="BT44" s="51"/>
      <c r="BU44" s="51"/>
      <c r="BV44" s="51"/>
      <c r="BW44" s="51"/>
      <c r="BX44" s="51"/>
      <c r="BY44" s="51"/>
      <c r="BZ44" s="5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115</v>
      </c>
      <c r="BM47" s="48"/>
      <c r="BN47" s="48"/>
      <c r="BO47" s="48"/>
      <c r="BP47" s="48"/>
      <c r="BQ47" s="48"/>
      <c r="BR47" s="48"/>
      <c r="BS47" s="48"/>
      <c r="BT47" s="48"/>
      <c r="BU47" s="48"/>
      <c r="BV47" s="48"/>
      <c r="BW47" s="48"/>
      <c r="BX47" s="48"/>
      <c r="BY47" s="48"/>
      <c r="BZ47" s="4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117</v>
      </c>
      <c r="BM66" s="48"/>
      <c r="BN66" s="48"/>
      <c r="BO66" s="48"/>
      <c r="BP66" s="48"/>
      <c r="BQ66" s="48"/>
      <c r="BR66" s="48"/>
      <c r="BS66" s="48"/>
      <c r="BT66" s="48"/>
      <c r="BU66" s="48"/>
      <c r="BV66" s="48"/>
      <c r="BW66" s="48"/>
      <c r="BX66" s="48"/>
      <c r="BY66" s="48"/>
      <c r="BZ66" s="4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41</v>
      </c>
      <c r="N85" s="13" t="s">
        <v>42</v>
      </c>
      <c r="O85" s="13" t="str">
        <f>データ!EN6</f>
        <v>【0.58】</v>
      </c>
    </row>
  </sheetData>
  <sheetProtection algorithmName="SHA-512" hashValue="/Fl+uqq4W5YVatOxqFof8mmdkVBzV54tDv7aAj4fwM/LSR5c5OESs66ygGOqMEznbHX5w/5/ax0QDT0c5DzP9A==" saltValue="dtoSS1i7tEBspu4GgwhLX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3" t="s">
        <v>52</v>
      </c>
      <c r="I3" s="74"/>
      <c r="J3" s="74"/>
      <c r="K3" s="74"/>
      <c r="L3" s="74"/>
      <c r="M3" s="74"/>
      <c r="N3" s="74"/>
      <c r="O3" s="74"/>
      <c r="P3" s="74"/>
      <c r="Q3" s="74"/>
      <c r="R3" s="74"/>
      <c r="S3" s="74"/>
      <c r="T3" s="74"/>
      <c r="U3" s="74"/>
      <c r="V3" s="74"/>
      <c r="W3" s="75"/>
      <c r="X3" s="79" t="s">
        <v>53</v>
      </c>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t="s">
        <v>54</v>
      </c>
      <c r="DI3" s="72"/>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row>
    <row r="4" spans="1:144" x14ac:dyDescent="0.15">
      <c r="A4" s="15" t="s">
        <v>55</v>
      </c>
      <c r="B4" s="17"/>
      <c r="C4" s="17"/>
      <c r="D4" s="17"/>
      <c r="E4" s="17"/>
      <c r="F4" s="17"/>
      <c r="G4" s="17"/>
      <c r="H4" s="76"/>
      <c r="I4" s="77"/>
      <c r="J4" s="77"/>
      <c r="K4" s="77"/>
      <c r="L4" s="77"/>
      <c r="M4" s="77"/>
      <c r="N4" s="77"/>
      <c r="O4" s="77"/>
      <c r="P4" s="77"/>
      <c r="Q4" s="77"/>
      <c r="R4" s="77"/>
      <c r="S4" s="77"/>
      <c r="T4" s="77"/>
      <c r="U4" s="77"/>
      <c r="V4" s="77"/>
      <c r="W4" s="78"/>
      <c r="X4" s="72" t="s">
        <v>56</v>
      </c>
      <c r="Y4" s="72"/>
      <c r="Z4" s="72"/>
      <c r="AA4" s="72"/>
      <c r="AB4" s="72"/>
      <c r="AC4" s="72"/>
      <c r="AD4" s="72"/>
      <c r="AE4" s="72"/>
      <c r="AF4" s="72"/>
      <c r="AG4" s="72"/>
      <c r="AH4" s="72"/>
      <c r="AI4" s="72" t="s">
        <v>57</v>
      </c>
      <c r="AJ4" s="72"/>
      <c r="AK4" s="72"/>
      <c r="AL4" s="72"/>
      <c r="AM4" s="72"/>
      <c r="AN4" s="72"/>
      <c r="AO4" s="72"/>
      <c r="AP4" s="72"/>
      <c r="AQ4" s="72"/>
      <c r="AR4" s="72"/>
      <c r="AS4" s="72"/>
      <c r="AT4" s="72" t="s">
        <v>58</v>
      </c>
      <c r="AU4" s="72"/>
      <c r="AV4" s="72"/>
      <c r="AW4" s="72"/>
      <c r="AX4" s="72"/>
      <c r="AY4" s="72"/>
      <c r="AZ4" s="72"/>
      <c r="BA4" s="72"/>
      <c r="BB4" s="72"/>
      <c r="BC4" s="72"/>
      <c r="BD4" s="72"/>
      <c r="BE4" s="72" t="s">
        <v>59</v>
      </c>
      <c r="BF4" s="72"/>
      <c r="BG4" s="72"/>
      <c r="BH4" s="72"/>
      <c r="BI4" s="72"/>
      <c r="BJ4" s="72"/>
      <c r="BK4" s="72"/>
      <c r="BL4" s="72"/>
      <c r="BM4" s="72"/>
      <c r="BN4" s="72"/>
      <c r="BO4" s="72"/>
      <c r="BP4" s="72" t="s">
        <v>60</v>
      </c>
      <c r="BQ4" s="72"/>
      <c r="BR4" s="72"/>
      <c r="BS4" s="72"/>
      <c r="BT4" s="72"/>
      <c r="BU4" s="72"/>
      <c r="BV4" s="72"/>
      <c r="BW4" s="72"/>
      <c r="BX4" s="72"/>
      <c r="BY4" s="72"/>
      <c r="BZ4" s="72"/>
      <c r="CA4" s="72" t="s">
        <v>61</v>
      </c>
      <c r="CB4" s="72"/>
      <c r="CC4" s="72"/>
      <c r="CD4" s="72"/>
      <c r="CE4" s="72"/>
      <c r="CF4" s="72"/>
      <c r="CG4" s="72"/>
      <c r="CH4" s="72"/>
      <c r="CI4" s="72"/>
      <c r="CJ4" s="72"/>
      <c r="CK4" s="72"/>
      <c r="CL4" s="72" t="s">
        <v>62</v>
      </c>
      <c r="CM4" s="72"/>
      <c r="CN4" s="72"/>
      <c r="CO4" s="72"/>
      <c r="CP4" s="72"/>
      <c r="CQ4" s="72"/>
      <c r="CR4" s="72"/>
      <c r="CS4" s="72"/>
      <c r="CT4" s="72"/>
      <c r="CU4" s="72"/>
      <c r="CV4" s="72"/>
      <c r="CW4" s="72" t="s">
        <v>63</v>
      </c>
      <c r="CX4" s="72"/>
      <c r="CY4" s="72"/>
      <c r="CZ4" s="72"/>
      <c r="DA4" s="72"/>
      <c r="DB4" s="72"/>
      <c r="DC4" s="72"/>
      <c r="DD4" s="72"/>
      <c r="DE4" s="72"/>
      <c r="DF4" s="72"/>
      <c r="DG4" s="72"/>
      <c r="DH4" s="72" t="s">
        <v>64</v>
      </c>
      <c r="DI4" s="72"/>
      <c r="DJ4" s="72"/>
      <c r="DK4" s="72"/>
      <c r="DL4" s="72"/>
      <c r="DM4" s="72"/>
      <c r="DN4" s="72"/>
      <c r="DO4" s="72"/>
      <c r="DP4" s="72"/>
      <c r="DQ4" s="72"/>
      <c r="DR4" s="72"/>
      <c r="DS4" s="72" t="s">
        <v>65</v>
      </c>
      <c r="DT4" s="72"/>
      <c r="DU4" s="72"/>
      <c r="DV4" s="72"/>
      <c r="DW4" s="72"/>
      <c r="DX4" s="72"/>
      <c r="DY4" s="72"/>
      <c r="DZ4" s="72"/>
      <c r="EA4" s="72"/>
      <c r="EB4" s="72"/>
      <c r="EC4" s="72"/>
      <c r="ED4" s="72" t="s">
        <v>66</v>
      </c>
      <c r="EE4" s="72"/>
      <c r="EF4" s="72"/>
      <c r="EG4" s="72"/>
      <c r="EH4" s="72"/>
      <c r="EI4" s="72"/>
      <c r="EJ4" s="72"/>
      <c r="EK4" s="72"/>
      <c r="EL4" s="72"/>
      <c r="EM4" s="72"/>
      <c r="EN4" s="72"/>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2021</v>
      </c>
      <c r="C6" s="20">
        <f t="shared" ref="C6:W6" si="3">C7</f>
        <v>434841</v>
      </c>
      <c r="D6" s="20">
        <f t="shared" si="3"/>
        <v>47</v>
      </c>
      <c r="E6" s="20">
        <f t="shared" si="3"/>
        <v>1</v>
      </c>
      <c r="F6" s="20">
        <f t="shared" si="3"/>
        <v>0</v>
      </c>
      <c r="G6" s="20">
        <f t="shared" si="3"/>
        <v>0</v>
      </c>
      <c r="H6" s="20" t="str">
        <f t="shared" si="3"/>
        <v>熊本県　津奈木町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70.61</v>
      </c>
      <c r="Q6" s="21">
        <f t="shared" si="3"/>
        <v>3080</v>
      </c>
      <c r="R6" s="21">
        <f t="shared" si="3"/>
        <v>4408</v>
      </c>
      <c r="S6" s="21">
        <f t="shared" si="3"/>
        <v>34.08</v>
      </c>
      <c r="T6" s="21">
        <f t="shared" si="3"/>
        <v>129.34</v>
      </c>
      <c r="U6" s="21">
        <f t="shared" si="3"/>
        <v>3089</v>
      </c>
      <c r="V6" s="21">
        <f t="shared" si="3"/>
        <v>6.01</v>
      </c>
      <c r="W6" s="21">
        <f t="shared" si="3"/>
        <v>513.98</v>
      </c>
      <c r="X6" s="22">
        <f>IF(X7="",NA(),X7)</f>
        <v>89.6</v>
      </c>
      <c r="Y6" s="22">
        <f t="shared" ref="Y6:AG6" si="4">IF(Y7="",NA(),Y7)</f>
        <v>104.94</v>
      </c>
      <c r="Z6" s="22">
        <f t="shared" si="4"/>
        <v>76.569999999999993</v>
      </c>
      <c r="AA6" s="22">
        <f t="shared" si="4"/>
        <v>85.77</v>
      </c>
      <c r="AB6" s="22">
        <f t="shared" si="4"/>
        <v>80.58</v>
      </c>
      <c r="AC6" s="22">
        <f t="shared" si="4"/>
        <v>78.510000000000005</v>
      </c>
      <c r="AD6" s="22">
        <f t="shared" si="4"/>
        <v>77.91</v>
      </c>
      <c r="AE6" s="22">
        <f t="shared" si="4"/>
        <v>79.099999999999994</v>
      </c>
      <c r="AF6" s="22">
        <f t="shared" si="4"/>
        <v>79.33</v>
      </c>
      <c r="AG6" s="22">
        <f t="shared" si="4"/>
        <v>73.540000000000006</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851.2</v>
      </c>
      <c r="BF6" s="22">
        <f t="shared" ref="BF6:BN6" si="7">IF(BF7="",NA(),BF7)</f>
        <v>911.47</v>
      </c>
      <c r="BG6" s="22">
        <f t="shared" si="7"/>
        <v>1175.4100000000001</v>
      </c>
      <c r="BH6" s="22">
        <f t="shared" si="7"/>
        <v>1043.6199999999999</v>
      </c>
      <c r="BI6" s="22">
        <f t="shared" si="7"/>
        <v>991.28</v>
      </c>
      <c r="BJ6" s="22">
        <f t="shared" si="7"/>
        <v>1061.58</v>
      </c>
      <c r="BK6" s="22">
        <f t="shared" si="7"/>
        <v>1007.7</v>
      </c>
      <c r="BL6" s="22">
        <f t="shared" si="7"/>
        <v>1018.52</v>
      </c>
      <c r="BM6" s="22">
        <f t="shared" si="7"/>
        <v>949.61</v>
      </c>
      <c r="BN6" s="22">
        <f t="shared" si="7"/>
        <v>918.84</v>
      </c>
      <c r="BO6" s="21" t="str">
        <f>IF(BO7="","",IF(BO7="-","【-】","【"&amp;SUBSTITUTE(TEXT(BO7,"#,##0.00"),"-","△")&amp;"】"))</f>
        <v>【940.88】</v>
      </c>
      <c r="BP6" s="22">
        <f>IF(BP7="",NA(),BP7)</f>
        <v>78.209999999999994</v>
      </c>
      <c r="BQ6" s="22">
        <f t="shared" ref="BQ6:BY6" si="8">IF(BQ7="",NA(),BQ7)</f>
        <v>84.03</v>
      </c>
      <c r="BR6" s="22">
        <f t="shared" si="8"/>
        <v>71.22</v>
      </c>
      <c r="BS6" s="22">
        <f t="shared" si="8"/>
        <v>67.53</v>
      </c>
      <c r="BT6" s="22">
        <f t="shared" si="8"/>
        <v>78.2</v>
      </c>
      <c r="BU6" s="22">
        <f t="shared" si="8"/>
        <v>58.52</v>
      </c>
      <c r="BV6" s="22">
        <f t="shared" si="8"/>
        <v>59.22</v>
      </c>
      <c r="BW6" s="22">
        <f t="shared" si="8"/>
        <v>58.79</v>
      </c>
      <c r="BX6" s="22">
        <f t="shared" si="8"/>
        <v>58.41</v>
      </c>
      <c r="BY6" s="22">
        <f t="shared" si="8"/>
        <v>58.27</v>
      </c>
      <c r="BZ6" s="21" t="str">
        <f>IF(BZ7="","",IF(BZ7="-","【-】","【"&amp;SUBSTITUTE(TEXT(BZ7,"#,##0.00"),"-","△")&amp;"】"))</f>
        <v>【54.59】</v>
      </c>
      <c r="CA6" s="22">
        <f>IF(CA7="",NA(),CA7)</f>
        <v>221.44</v>
      </c>
      <c r="CB6" s="22">
        <f t="shared" ref="CB6:CJ6" si="9">IF(CB7="",NA(),CB7)</f>
        <v>206.86</v>
      </c>
      <c r="CC6" s="22">
        <f t="shared" si="9"/>
        <v>229.5</v>
      </c>
      <c r="CD6" s="22">
        <f t="shared" si="9"/>
        <v>262.41000000000003</v>
      </c>
      <c r="CE6" s="22">
        <f t="shared" si="9"/>
        <v>228.43</v>
      </c>
      <c r="CF6" s="22">
        <f t="shared" si="9"/>
        <v>296.3</v>
      </c>
      <c r="CG6" s="22">
        <f t="shared" si="9"/>
        <v>292.89999999999998</v>
      </c>
      <c r="CH6" s="22">
        <f t="shared" si="9"/>
        <v>298.25</v>
      </c>
      <c r="CI6" s="22">
        <f t="shared" si="9"/>
        <v>303.27999999999997</v>
      </c>
      <c r="CJ6" s="22">
        <f t="shared" si="9"/>
        <v>303.81</v>
      </c>
      <c r="CK6" s="21" t="str">
        <f>IF(CK7="","",IF(CK7="-","【-】","【"&amp;SUBSTITUTE(TEXT(CK7,"#,##0.00"),"-","△")&amp;"】"))</f>
        <v>【301.20】</v>
      </c>
      <c r="CL6" s="22">
        <f>IF(CL7="",NA(),CL7)</f>
        <v>84.77</v>
      </c>
      <c r="CM6" s="22">
        <f t="shared" ref="CM6:CU6" si="10">IF(CM7="",NA(),CM7)</f>
        <v>89.63</v>
      </c>
      <c r="CN6" s="22">
        <f t="shared" si="10"/>
        <v>87.12</v>
      </c>
      <c r="CO6" s="22">
        <f t="shared" si="10"/>
        <v>82.38</v>
      </c>
      <c r="CP6" s="22">
        <f t="shared" si="10"/>
        <v>75.08</v>
      </c>
      <c r="CQ6" s="22">
        <f t="shared" si="10"/>
        <v>57.3</v>
      </c>
      <c r="CR6" s="22">
        <f t="shared" si="10"/>
        <v>56.76</v>
      </c>
      <c r="CS6" s="22">
        <f t="shared" si="10"/>
        <v>56.04</v>
      </c>
      <c r="CT6" s="22">
        <f t="shared" si="10"/>
        <v>58.52</v>
      </c>
      <c r="CU6" s="22">
        <f t="shared" si="10"/>
        <v>58.88</v>
      </c>
      <c r="CV6" s="21" t="str">
        <f>IF(CV7="","",IF(CV7="-","【-】","【"&amp;SUBSTITUTE(TEXT(CV7,"#,##0.00"),"-","△")&amp;"】"))</f>
        <v>【56.42】</v>
      </c>
      <c r="CW6" s="22">
        <f>IF(CW7="",NA(),CW7)</f>
        <v>63</v>
      </c>
      <c r="CX6" s="22">
        <f t="shared" ref="CX6:DF6" si="11">IF(CX7="",NA(),CX7)</f>
        <v>59.44</v>
      </c>
      <c r="CY6" s="22">
        <f t="shared" si="11"/>
        <v>61.82</v>
      </c>
      <c r="CZ6" s="22">
        <f t="shared" si="11"/>
        <v>64.209999999999994</v>
      </c>
      <c r="DA6" s="22">
        <f t="shared" si="11"/>
        <v>69.790000000000006</v>
      </c>
      <c r="DB6" s="22">
        <f t="shared" si="11"/>
        <v>72.42</v>
      </c>
      <c r="DC6" s="22">
        <f t="shared" si="11"/>
        <v>73.069999999999993</v>
      </c>
      <c r="DD6" s="22">
        <f t="shared" si="11"/>
        <v>72.78</v>
      </c>
      <c r="DE6" s="22">
        <f t="shared" si="11"/>
        <v>71.33</v>
      </c>
      <c r="DF6" s="22">
        <f t="shared" si="11"/>
        <v>71.150000000000006</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3.73</v>
      </c>
      <c r="EE6" s="22">
        <f t="shared" ref="EE6:EM6" si="14">IF(EE7="",NA(),EE7)</f>
        <v>2.91</v>
      </c>
      <c r="EF6" s="22">
        <f t="shared" si="14"/>
        <v>0.78</v>
      </c>
      <c r="EG6" s="22">
        <f t="shared" si="14"/>
        <v>0.31</v>
      </c>
      <c r="EH6" s="22">
        <f t="shared" si="14"/>
        <v>0.68</v>
      </c>
      <c r="EI6" s="22">
        <f t="shared" si="14"/>
        <v>0.72</v>
      </c>
      <c r="EJ6" s="22">
        <f t="shared" si="14"/>
        <v>0.53</v>
      </c>
      <c r="EK6" s="22">
        <f t="shared" si="14"/>
        <v>0.71</v>
      </c>
      <c r="EL6" s="22">
        <f t="shared" si="14"/>
        <v>0.72</v>
      </c>
      <c r="EM6" s="22">
        <f t="shared" si="14"/>
        <v>0.71</v>
      </c>
      <c r="EN6" s="21" t="str">
        <f>IF(EN7="","",IF(EN7="-","【-】","【"&amp;SUBSTITUTE(TEXT(EN7,"#,##0.00"),"-","△")&amp;"】"))</f>
        <v>【0.58】</v>
      </c>
    </row>
    <row r="7" spans="1:144" s="23" customFormat="1" x14ac:dyDescent="0.15">
      <c r="A7" s="15"/>
      <c r="B7" s="24">
        <v>2021</v>
      </c>
      <c r="C7" s="24">
        <v>434841</v>
      </c>
      <c r="D7" s="24">
        <v>47</v>
      </c>
      <c r="E7" s="24">
        <v>1</v>
      </c>
      <c r="F7" s="24">
        <v>0</v>
      </c>
      <c r="G7" s="24">
        <v>0</v>
      </c>
      <c r="H7" s="24" t="s">
        <v>96</v>
      </c>
      <c r="I7" s="24" t="s">
        <v>97</v>
      </c>
      <c r="J7" s="24" t="s">
        <v>98</v>
      </c>
      <c r="K7" s="24" t="s">
        <v>99</v>
      </c>
      <c r="L7" s="24" t="s">
        <v>100</v>
      </c>
      <c r="M7" s="24" t="s">
        <v>101</v>
      </c>
      <c r="N7" s="25" t="s">
        <v>102</v>
      </c>
      <c r="O7" s="25" t="s">
        <v>103</v>
      </c>
      <c r="P7" s="25">
        <v>70.61</v>
      </c>
      <c r="Q7" s="25">
        <v>3080</v>
      </c>
      <c r="R7" s="25">
        <v>4408</v>
      </c>
      <c r="S7" s="25">
        <v>34.08</v>
      </c>
      <c r="T7" s="25">
        <v>129.34</v>
      </c>
      <c r="U7" s="25">
        <v>3089</v>
      </c>
      <c r="V7" s="25">
        <v>6.01</v>
      </c>
      <c r="W7" s="25">
        <v>513.98</v>
      </c>
      <c r="X7" s="25">
        <v>89.6</v>
      </c>
      <c r="Y7" s="25">
        <v>104.94</v>
      </c>
      <c r="Z7" s="25">
        <v>76.569999999999993</v>
      </c>
      <c r="AA7" s="25">
        <v>85.77</v>
      </c>
      <c r="AB7" s="25">
        <v>80.58</v>
      </c>
      <c r="AC7" s="25">
        <v>78.510000000000005</v>
      </c>
      <c r="AD7" s="25">
        <v>77.91</v>
      </c>
      <c r="AE7" s="25">
        <v>79.099999999999994</v>
      </c>
      <c r="AF7" s="25">
        <v>79.33</v>
      </c>
      <c r="AG7" s="25">
        <v>73.540000000000006</v>
      </c>
      <c r="AH7" s="25">
        <v>73.42</v>
      </c>
      <c r="AI7" s="25"/>
      <c r="AJ7" s="25"/>
      <c r="AK7" s="25"/>
      <c r="AL7" s="25"/>
      <c r="AM7" s="25"/>
      <c r="AN7" s="25"/>
      <c r="AO7" s="25"/>
      <c r="AP7" s="25"/>
      <c r="AQ7" s="25"/>
      <c r="AR7" s="25"/>
      <c r="AS7" s="25"/>
      <c r="AT7" s="25"/>
      <c r="AU7" s="25"/>
      <c r="AV7" s="25"/>
      <c r="AW7" s="25"/>
      <c r="AX7" s="25"/>
      <c r="AY7" s="25"/>
      <c r="AZ7" s="25"/>
      <c r="BA7" s="25"/>
      <c r="BB7" s="25"/>
      <c r="BC7" s="25"/>
      <c r="BD7" s="25"/>
      <c r="BE7" s="25">
        <v>851.2</v>
      </c>
      <c r="BF7" s="25">
        <v>911.47</v>
      </c>
      <c r="BG7" s="25">
        <v>1175.4100000000001</v>
      </c>
      <c r="BH7" s="25">
        <v>1043.6199999999999</v>
      </c>
      <c r="BI7" s="25">
        <v>991.28</v>
      </c>
      <c r="BJ7" s="25">
        <v>1061.58</v>
      </c>
      <c r="BK7" s="25">
        <v>1007.7</v>
      </c>
      <c r="BL7" s="25">
        <v>1018.52</v>
      </c>
      <c r="BM7" s="25">
        <v>949.61</v>
      </c>
      <c r="BN7" s="25">
        <v>918.84</v>
      </c>
      <c r="BO7" s="25">
        <v>940.88</v>
      </c>
      <c r="BP7" s="25">
        <v>78.209999999999994</v>
      </c>
      <c r="BQ7" s="25">
        <v>84.03</v>
      </c>
      <c r="BR7" s="25">
        <v>71.22</v>
      </c>
      <c r="BS7" s="25">
        <v>67.53</v>
      </c>
      <c r="BT7" s="25">
        <v>78.2</v>
      </c>
      <c r="BU7" s="25">
        <v>58.52</v>
      </c>
      <c r="BV7" s="25">
        <v>59.22</v>
      </c>
      <c r="BW7" s="25">
        <v>58.79</v>
      </c>
      <c r="BX7" s="25">
        <v>58.41</v>
      </c>
      <c r="BY7" s="25">
        <v>58.27</v>
      </c>
      <c r="BZ7" s="25">
        <v>54.59</v>
      </c>
      <c r="CA7" s="25">
        <v>221.44</v>
      </c>
      <c r="CB7" s="25">
        <v>206.86</v>
      </c>
      <c r="CC7" s="25">
        <v>229.5</v>
      </c>
      <c r="CD7" s="25">
        <v>262.41000000000003</v>
      </c>
      <c r="CE7" s="25">
        <v>228.43</v>
      </c>
      <c r="CF7" s="25">
        <v>296.3</v>
      </c>
      <c r="CG7" s="25">
        <v>292.89999999999998</v>
      </c>
      <c r="CH7" s="25">
        <v>298.25</v>
      </c>
      <c r="CI7" s="25">
        <v>303.27999999999997</v>
      </c>
      <c r="CJ7" s="25">
        <v>303.81</v>
      </c>
      <c r="CK7" s="25">
        <v>301.2</v>
      </c>
      <c r="CL7" s="25">
        <v>84.77</v>
      </c>
      <c r="CM7" s="25">
        <v>89.63</v>
      </c>
      <c r="CN7" s="25">
        <v>87.12</v>
      </c>
      <c r="CO7" s="25">
        <v>82.38</v>
      </c>
      <c r="CP7" s="25">
        <v>75.08</v>
      </c>
      <c r="CQ7" s="25">
        <v>57.3</v>
      </c>
      <c r="CR7" s="25">
        <v>56.76</v>
      </c>
      <c r="CS7" s="25">
        <v>56.04</v>
      </c>
      <c r="CT7" s="25">
        <v>58.52</v>
      </c>
      <c r="CU7" s="25">
        <v>58.88</v>
      </c>
      <c r="CV7" s="25">
        <v>56.42</v>
      </c>
      <c r="CW7" s="25">
        <v>63</v>
      </c>
      <c r="CX7" s="25">
        <v>59.44</v>
      </c>
      <c r="CY7" s="25">
        <v>61.82</v>
      </c>
      <c r="CZ7" s="25">
        <v>64.209999999999994</v>
      </c>
      <c r="DA7" s="25">
        <v>69.790000000000006</v>
      </c>
      <c r="DB7" s="25">
        <v>72.42</v>
      </c>
      <c r="DC7" s="25">
        <v>73.069999999999993</v>
      </c>
      <c r="DD7" s="25">
        <v>72.78</v>
      </c>
      <c r="DE7" s="25">
        <v>71.33</v>
      </c>
      <c r="DF7" s="25">
        <v>71.150000000000006</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3.73</v>
      </c>
      <c r="EE7" s="25">
        <v>2.91</v>
      </c>
      <c r="EF7" s="25">
        <v>0.78</v>
      </c>
      <c r="EG7" s="25">
        <v>0.31</v>
      </c>
      <c r="EH7" s="25">
        <v>0.68</v>
      </c>
      <c r="EI7" s="25">
        <v>0.72</v>
      </c>
      <c r="EJ7" s="25">
        <v>0.53</v>
      </c>
      <c r="EK7" s="25">
        <v>0.71</v>
      </c>
      <c r="EL7" s="25">
        <v>0.72</v>
      </c>
      <c r="EM7" s="25">
        <v>0.71</v>
      </c>
      <c r="EN7" s="25">
        <v>0.57999999999999996</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15">
      <c r="B11">
        <v>4</v>
      </c>
      <c r="C11">
        <v>3</v>
      </c>
      <c r="D11">
        <v>2</v>
      </c>
      <c r="E11">
        <v>1</v>
      </c>
      <c r="F11">
        <v>0</v>
      </c>
      <c r="G11" t="s">
        <v>109</v>
      </c>
    </row>
    <row r="12" spans="1:144" x14ac:dyDescent="0.15">
      <c r="B12">
        <v>1</v>
      </c>
      <c r="C12">
        <v>1</v>
      </c>
      <c r="D12">
        <v>1</v>
      </c>
      <c r="E12">
        <v>2</v>
      </c>
      <c r="F12">
        <v>3</v>
      </c>
      <c r="G12" t="s">
        <v>110</v>
      </c>
    </row>
    <row r="13" spans="1:144" x14ac:dyDescent="0.15">
      <c r="B13" t="s">
        <v>111</v>
      </c>
      <c r="C13" t="s">
        <v>111</v>
      </c>
      <c r="D13" t="s">
        <v>112</v>
      </c>
      <c r="E13" t="s">
        <v>113</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1400162</cp:lastModifiedBy>
  <cp:lastPrinted>2023-01-26T10:15:25Z</cp:lastPrinted>
  <dcterms:created xsi:type="dcterms:W3CDTF">2022-12-01T01:11:47Z</dcterms:created>
  <dcterms:modified xsi:type="dcterms:W3CDTF">2023-01-26T10:15:26Z</dcterms:modified>
  <cp:category/>
</cp:coreProperties>
</file>