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igotai18\Desktop\"/>
    </mc:Choice>
  </mc:AlternateContent>
  <xr:revisionPtr revIDLastSave="0" documentId="8_{5F87986C-B69C-4870-B4BA-EA22F6F3657E}" xr6:coauthVersionLast="45" xr6:coauthVersionMax="45" xr10:uidLastSave="{00000000-0000-0000-0000-000000000000}"/>
  <workbookProtection workbookAlgorithmName="SHA-512" workbookHashValue="/I+vUIKFWcjNX9S/TT97I8MVdWnnYtEd7SRcZbSBFpfUbgYBP2Ws76nm1cCKh2fxoQ5Nu3AWBdKKf6FwUFHD7A==" workbookSaltValue="/pWyfqa7Gwk3JB55EzJPiw==" workbookSpinCount="100000" lockStructure="1"/>
  <bookViews>
    <workbookView xWindow="9300" yWindow="1155" windowWidth="11835" windowHeight="1435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J85" i="4"/>
  <c r="I85" i="4"/>
  <c r="H85" i="4"/>
  <c r="E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<sst xmlns="http://schemas.openxmlformats.org/spreadsheetml/2006/main" count="233" uniqueCount="116">
  <si>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</si>
  <si>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</si>
  <si>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</si>
  <si>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</si>
  <si>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</si>
  <si>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</si>
  <si>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</si>
  <si>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</si>
  <si>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</si>
  <si>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</si>
  <si>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</si>
  <si>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</si>
  <si>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</si>
  <si>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</si>
  <si>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</si>
  <si>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</si>
  <si>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</si>
  <si>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</si>
  <si>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</si>
  <si>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</si>
  <si>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</si>
  <si>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</si>
  <si>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</si>
  <si>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</si>
  <si>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</si>
  <si>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</si>
  <si>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</si>
  <si>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</si>
  <si>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</si>
  <si>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</si>
  <si>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</si>
  <si>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</si>
  <si>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</si>
  <si>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</si>
  <si>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</si>
  <si>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</si>
  <si>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</si>
  <si>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</si>
  <si>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</si>
  <si>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</si>
  <si>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</si>
  <si>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</si>
  <si>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</si>
  <si>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</si>
  <si>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</si>
  <si>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</si>
  <si>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</si>
  <si>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</si>
  <si>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</si>
  <si>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</si>
  <si>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</si>
  <si>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</si>
  <si>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</si>
  <si>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</si>
  <si>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</si>
  <si>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</si>
  <si>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</si>
  <si>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</si>
  <si>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</si>
  <si>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</si>
  <si>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</si>
  <si>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</si>
  <si>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</si>
  <si>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</si>
  <si>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</si>
  <si>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</si>
  <si>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</si>
  <si>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</si>
  <si>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</si>
  <si>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</si>
  <si>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</si>
  <si>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</si>
  <si>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</si>
  <si>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</si>
  <si>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</si>
  <si>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</si>
  <si>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</si>
  <si>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</si>
  <si>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</si>
  <si>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</si>
  <si>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</si>
  <si>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</si>
  <si>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</si>
  <si>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</si>
  <si>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</si>
  <si>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</si>
  <si>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</si>
  <si>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</si>
  <si>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</si>
  <si>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</si>
  <si>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</si>
  <si>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</si>
  <si>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</si>
  <si>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</si>
  <si>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</si>
  <si>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</si>
  <si>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</si>
  <si>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</si>
  <si>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</si>
  <si>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</si>
  <si>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</si>
  <si>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</si>
  <si>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</si>
  <si>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</si>
  <si>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</si>
  <si>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</si>
  <si>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</si>
  <si>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</si>
  <si>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</si>
  <si>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</si>
  <si>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</si>
  <si>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</si>
  <si>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</si>
  <si>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経営状況として、前年に引き続き布設後30年を超えた水道管の破損が相次ぎ、収益的収支比率の低下がみられる。そのため破損した箇所の修理と併せて水道管の更新を行っている。
　また、料金回収率も料金改定以降上昇傾向が続いており、施設利用率も、高い利用率を維持している。
　今後も水道管や施設の更新を行い、有収率向上、費用の削減等に取り組み、適切に管理を行う必要がある。</t>
    <rPh sb="0" eb="4">
      <t>ケイエイジョウキョウ</t>
    </rPh>
    <rPh sb="8" eb="10">
      <t>ゼンネン</t>
    </rPh>
    <rPh sb="11" eb="12">
      <t>ヒ</t>
    </rPh>
    <rPh sb="13" eb="14">
      <t>ツヅ</t>
    </rPh>
    <rPh sb="15" eb="17">
      <t>フセツ</t>
    </rPh>
    <rPh sb="17" eb="18">
      <t>ゴ</t>
    </rPh>
    <rPh sb="20" eb="21">
      <t>ネン</t>
    </rPh>
    <rPh sb="22" eb="23">
      <t>コ</t>
    </rPh>
    <rPh sb="25" eb="28">
      <t>スイドウカン</t>
    </rPh>
    <rPh sb="29" eb="31">
      <t>ハソン</t>
    </rPh>
    <rPh sb="32" eb="34">
      <t>アイツ</t>
    </rPh>
    <rPh sb="36" eb="43">
      <t>シュウエキテキシュウシヒリツ</t>
    </rPh>
    <rPh sb="44" eb="46">
      <t>テイカ</t>
    </rPh>
    <rPh sb="56" eb="58">
      <t>ハソン</t>
    </rPh>
    <rPh sb="60" eb="62">
      <t>カショ</t>
    </rPh>
    <rPh sb="63" eb="65">
      <t>シュウリ</t>
    </rPh>
    <rPh sb="66" eb="67">
      <t>アワ</t>
    </rPh>
    <rPh sb="69" eb="72">
      <t>スイドウカン</t>
    </rPh>
    <rPh sb="73" eb="75">
      <t>コウシン</t>
    </rPh>
    <rPh sb="76" eb="77">
      <t>オコナ</t>
    </rPh>
    <rPh sb="87" eb="92">
      <t>リョウキンカイシュウリツ</t>
    </rPh>
    <rPh sb="93" eb="95">
      <t>リョウキン</t>
    </rPh>
    <rPh sb="95" eb="97">
      <t>カイテイ</t>
    </rPh>
    <rPh sb="97" eb="99">
      <t>イコウ</t>
    </rPh>
    <rPh sb="99" eb="103">
      <t>ジョウショウケイコウ</t>
    </rPh>
    <rPh sb="104" eb="105">
      <t>ツヅ</t>
    </rPh>
    <rPh sb="110" eb="115">
      <t>シセツリヨウリツ</t>
    </rPh>
    <rPh sb="117" eb="118">
      <t>タカ</t>
    </rPh>
    <rPh sb="119" eb="122">
      <t>リヨウリツ</t>
    </rPh>
    <rPh sb="123" eb="125">
      <t>イジ</t>
    </rPh>
    <rPh sb="132" eb="134">
      <t>コンゴ</t>
    </rPh>
    <rPh sb="135" eb="138">
      <t>スイドウカン</t>
    </rPh>
    <rPh sb="139" eb="141">
      <t>シセツ</t>
    </rPh>
    <rPh sb="142" eb="144">
      <t>コウシン</t>
    </rPh>
    <rPh sb="145" eb="146">
      <t>オコナ</t>
    </rPh>
    <rPh sb="148" eb="153">
      <t>ユウシュウリツコウジョウ</t>
    </rPh>
    <rPh sb="154" eb="156">
      <t>ヒヨウ</t>
    </rPh>
    <rPh sb="157" eb="160">
      <t>サクゲントウ</t>
    </rPh>
    <rPh sb="161" eb="162">
      <t>ト</t>
    </rPh>
    <rPh sb="163" eb="164">
      <t>ク</t>
    </rPh>
    <rPh sb="166" eb="168">
      <t>テキセツ</t>
    </rPh>
    <rPh sb="169" eb="171">
      <t>カンリ</t>
    </rPh>
    <phoneticPr fontId="4"/>
  </si>
  <si>
    <t>　近年、住宅の老朽化による漏水や、水道管の漏水事故が増加しており、安定した給水が厳しい状況にある。また、施設や管路の耐用年数も近づいているため、漏水箇所の修繕と併せて、計画的な更新を行う。</t>
    <rPh sb="1" eb="3">
      <t>キンネン</t>
    </rPh>
    <rPh sb="4" eb="6">
      <t>ジュウタク</t>
    </rPh>
    <rPh sb="7" eb="10">
      <t>ロウキュウカ</t>
    </rPh>
    <rPh sb="13" eb="15">
      <t>ロウスイ</t>
    </rPh>
    <rPh sb="17" eb="20">
      <t>スイドウカン</t>
    </rPh>
    <rPh sb="21" eb="25">
      <t>ロウスイジコ</t>
    </rPh>
    <rPh sb="26" eb="28">
      <t>ゾウカ</t>
    </rPh>
    <rPh sb="33" eb="35">
      <t>アンテイ</t>
    </rPh>
    <rPh sb="37" eb="39">
      <t>キュウスイ</t>
    </rPh>
    <rPh sb="40" eb="41">
      <t>キビ</t>
    </rPh>
    <rPh sb="43" eb="45">
      <t>ジョウキョウ</t>
    </rPh>
    <rPh sb="52" eb="54">
      <t>シセツ</t>
    </rPh>
    <rPh sb="55" eb="57">
      <t>カンロ</t>
    </rPh>
    <rPh sb="58" eb="62">
      <t>タイヨウネンスウ</t>
    </rPh>
    <rPh sb="63" eb="64">
      <t>チカ</t>
    </rPh>
    <rPh sb="72" eb="76">
      <t>ロウスイカショ</t>
    </rPh>
    <rPh sb="77" eb="79">
      <t>シュウゼン</t>
    </rPh>
    <rPh sb="80" eb="81">
      <t>アワ</t>
    </rPh>
    <rPh sb="84" eb="86">
      <t>ケイカク</t>
    </rPh>
    <rPh sb="86" eb="87">
      <t>テキ</t>
    </rPh>
    <rPh sb="88" eb="90">
      <t>コウシン</t>
    </rPh>
    <rPh sb="91" eb="92">
      <t>オコナ</t>
    </rPh>
    <phoneticPr fontId="4"/>
  </si>
  <si>
    <t>　施設や管路の耐用年数も近づいている中、人口の減少による料金収入の減少も考えられるため、経費の削減や、計画的な更新を行う必要がある。
　今後も、水道整備事業基本計画に基づき、更新を行っていく。</t>
    <rPh sb="1" eb="3">
      <t>シセツ</t>
    </rPh>
    <rPh sb="4" eb="6">
      <t>カンロ</t>
    </rPh>
    <rPh sb="7" eb="11">
      <t>タイヨウネンスウ</t>
    </rPh>
    <rPh sb="12" eb="13">
      <t>チカ</t>
    </rPh>
    <rPh sb="18" eb="19">
      <t>ナカ</t>
    </rPh>
    <rPh sb="20" eb="22">
      <t>ジンコウ</t>
    </rPh>
    <rPh sb="23" eb="25">
      <t>ゲンショウ</t>
    </rPh>
    <rPh sb="28" eb="32">
      <t>リョウキンシュウニュウ</t>
    </rPh>
    <rPh sb="33" eb="35">
      <t>ゲンショウ</t>
    </rPh>
    <rPh sb="36" eb="37">
      <t>カンガ</t>
    </rPh>
    <rPh sb="44" eb="46">
      <t>ケイヒ</t>
    </rPh>
    <rPh sb="47" eb="49">
      <t>サクゲン</t>
    </rPh>
    <rPh sb="51" eb="54">
      <t>ケイカクテキ</t>
    </rPh>
    <rPh sb="55" eb="57">
      <t>コウシン</t>
    </rPh>
    <rPh sb="58" eb="59">
      <t>オコナ</t>
    </rPh>
    <rPh sb="60" eb="62">
      <t>ヒツヨウ</t>
    </rPh>
    <rPh sb="68" eb="70">
      <t>コンゴ</t>
    </rPh>
    <rPh sb="72" eb="78">
      <t>スイドウセイビジギョウ</t>
    </rPh>
    <rPh sb="78" eb="82">
      <t>キホンケイカク</t>
    </rPh>
    <rPh sb="83" eb="84">
      <t>モト</t>
    </rPh>
    <rPh sb="87" eb="89">
      <t>コウシン</t>
    </rPh>
    <rPh sb="90" eb="9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</si>
</sst>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0.72</c:v>
                </c:pt>
                <c:pt idx="2" formatCode="#,##0.00;&quot;△&quot;#,##0.00">
                  <c:v>0</c:v>
                </c:pt>
                <c:pt idx="3">
                  <c:v>0.53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B3E-942B-90658029E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A-4B3E-942B-90658029E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93.95</c:v>
                </c:pt>
                <c:pt idx="2">
                  <c:v>93.69</c:v>
                </c:pt>
                <c:pt idx="3">
                  <c:v>93.95</c:v>
                </c:pt>
                <c:pt idx="4">
                  <c:v>93.95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639-8C54-96F26BB8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C-4639-8C54-96F26BB8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70.41</c:v>
                </c:pt>
                <c:pt idx="1">
                  <c:v>70.41</c:v>
                </c:pt>
                <c:pt idx="2">
                  <c:v>63.3</c:v>
                </c:pt>
                <c:pt idx="3">
                  <c:v>64.260000000000005</c:v>
                </c:pt>
                <c:pt idx="4">
                  <c:v>63.48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C-4A01-B11E-822C0DDAB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C-4A01-B11E-822C0DDAB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107.43</c:v>
                </c:pt>
                <c:pt idx="1">
                  <c:v>107.56</c:v>
                </c:pt>
                <c:pt idx="2">
                  <c:v>104.08</c:v>
                </c:pt>
                <c:pt idx="3">
                  <c:v>106.78</c:v>
                </c:pt>
                <c:pt idx="4">
                  <c:v>104.99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8-4B3E-A050-C3F7FD7C7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8-4B3E-A050-C3F7FD7C7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8-48B2-AC3F-03D7D5D5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8B2-AC3F-03D7D5D5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4-4D5B-BC9D-A9EFEB4F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D5B-BC9D-A9EFEB4F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36F-BB0D-D528C76B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36F-BB0D-D528C76B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43D-ACB6-1D980600F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F-443D-ACB6-1D980600F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647.28</c:v>
                </c:pt>
                <c:pt idx="1">
                  <c:v>698.12</c:v>
                </c:pt>
                <c:pt idx="2">
                  <c:v>669.03</c:v>
                </c:pt>
                <c:pt idx="3">
                  <c:v>668.34</c:v>
                </c:pt>
                <c:pt idx="4">
                  <c:v>646.20000000000005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8-4CE2-B10F-C3652F828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8-4CE2-B10F-C3652F828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98.69</c:v>
                </c:pt>
                <c:pt idx="1">
                  <c:v>76.75</c:v>
                </c:pt>
                <c:pt idx="2">
                  <c:v>97.04</c:v>
                </c:pt>
                <c:pt idx="3">
                  <c:v>87.47</c:v>
                </c:pt>
                <c:pt idx="4">
                  <c:v>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6-4551-B7D7-AC10F118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6-4551-B7D7-AC10F118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116.81</c:v>
                </c:pt>
                <c:pt idx="1">
                  <c:v>137.26</c:v>
                </c:pt>
                <c:pt idx="2">
                  <c:v>118.65</c:v>
                </c:pt>
                <c:pt idx="3">
                  <c:v>131.5</c:v>
                </c:pt>
                <c:pt idx="4">
                  <c:v>127.89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6-43FB-B12D-269D27E5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6-43FB-B12D-269D27E5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Z3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熊本県　産山村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1416</v>
      </c>
      <c r="AM8" s="55"/>
      <c r="AN8" s="55"/>
      <c r="AO8" s="55"/>
      <c r="AP8" s="55"/>
      <c r="AQ8" s="55"/>
      <c r="AR8" s="55"/>
      <c r="AS8" s="55"/>
      <c r="AT8" s="45">
        <f>データ!$S$6</f>
        <v>60.81</v>
      </c>
      <c r="AU8" s="45"/>
      <c r="AV8" s="45"/>
      <c r="AW8" s="45"/>
      <c r="AX8" s="45"/>
      <c r="AY8" s="45"/>
      <c r="AZ8" s="45"/>
      <c r="BA8" s="45"/>
      <c r="BB8" s="45">
        <f>データ!$T$6</f>
        <v>23.29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91.07</v>
      </c>
      <c r="Q10" s="45"/>
      <c r="R10" s="45"/>
      <c r="S10" s="45"/>
      <c r="T10" s="45"/>
      <c r="U10" s="45"/>
      <c r="V10" s="45"/>
      <c r="W10" s="55">
        <f>データ!$Q$6</f>
        <v>1900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1285</v>
      </c>
      <c r="AM10" s="55"/>
      <c r="AN10" s="55"/>
      <c r="AO10" s="55"/>
      <c r="AP10" s="55"/>
      <c r="AQ10" s="55"/>
      <c r="AR10" s="55"/>
      <c r="AS10" s="55"/>
      <c r="AT10" s="45">
        <f>データ!$V$6</f>
        <v>0.24</v>
      </c>
      <c r="AU10" s="45"/>
      <c r="AV10" s="45"/>
      <c r="AW10" s="45"/>
      <c r="AX10" s="45"/>
      <c r="AY10" s="45"/>
      <c r="AZ10" s="45"/>
      <c r="BA10" s="45"/>
      <c r="BB10" s="45">
        <f>データ!$W$6</f>
        <v>5354.17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113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114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115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DD78br2EDzqpXM+5s3A8MJZXgvzjIOqTc1h4arzUBtQ4hu8HmUierv9kqaSkkJuVOtxZIiQgXA3IgB6AP5vC1g==" saltValue="HXepdyOqbpXgROb6ytwOz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2021</v>
      </c>
      <c r="C6" s="20">
        <f t="shared" ref="C6:W6" si="3">C7</f>
        <v>434256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熊本県　産山村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91.07</v>
      </c>
      <c r="Q6" s="21">
        <f t="shared" si="3"/>
        <v>1900</v>
      </c>
      <c r="R6" s="21">
        <f t="shared" si="3"/>
        <v>1416</v>
      </c>
      <c r="S6" s="21">
        <f t="shared" si="3"/>
        <v>60.81</v>
      </c>
      <c r="T6" s="21">
        <f t="shared" si="3"/>
        <v>23.29</v>
      </c>
      <c r="U6" s="21">
        <f t="shared" si="3"/>
        <v>1285</v>
      </c>
      <c r="V6" s="21">
        <f t="shared" si="3"/>
        <v>0.24</v>
      </c>
      <c r="W6" s="21">
        <f t="shared" si="3"/>
        <v>5354.17</v>
      </c>
      <c r="X6" s="22">
        <f>IF(X7="",NA(),X7)</f>
        <v>107.43</v>
      </c>
      <c r="Y6" s="22">
        <f t="shared" ref="Y6:AG6" si="4">IF(Y7="",NA(),Y7)</f>
        <v>107.56</v>
      </c>
      <c r="Z6" s="22">
        <f t="shared" si="4"/>
        <v>104.08</v>
      </c>
      <c r="AA6" s="22">
        <f t="shared" si="4"/>
        <v>106.78</v>
      </c>
      <c r="AB6" s="22">
        <f t="shared" si="4"/>
        <v>104.99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647.28</v>
      </c>
      <c r="BF6" s="22">
        <f t="shared" ref="BF6:BN6" si="7">IF(BF7="",NA(),BF7)</f>
        <v>698.12</v>
      </c>
      <c r="BG6" s="22">
        <f t="shared" si="7"/>
        <v>669.03</v>
      </c>
      <c r="BH6" s="22">
        <f t="shared" si="7"/>
        <v>668.34</v>
      </c>
      <c r="BI6" s="22">
        <f t="shared" si="7"/>
        <v>646.20000000000005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98.69</v>
      </c>
      <c r="BQ6" s="22">
        <f t="shared" ref="BQ6:BY6" si="8">IF(BQ7="",NA(),BQ7)</f>
        <v>76.75</v>
      </c>
      <c r="BR6" s="22">
        <f t="shared" si="8"/>
        <v>97.04</v>
      </c>
      <c r="BS6" s="22">
        <f t="shared" si="8"/>
        <v>87.47</v>
      </c>
      <c r="BT6" s="22">
        <f t="shared" si="8"/>
        <v>91.6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116.81</v>
      </c>
      <c r="CB6" s="22">
        <f t="shared" ref="CB6:CJ6" si="9">IF(CB7="",NA(),CB7)</f>
        <v>137.26</v>
      </c>
      <c r="CC6" s="22">
        <f t="shared" si="9"/>
        <v>118.65</v>
      </c>
      <c r="CD6" s="22">
        <f t="shared" si="9"/>
        <v>131.5</v>
      </c>
      <c r="CE6" s="22">
        <f t="shared" si="9"/>
        <v>127.89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93.95</v>
      </c>
      <c r="CM6" s="22">
        <f t="shared" ref="CM6:CU6" si="10">IF(CM7="",NA(),CM7)</f>
        <v>93.95</v>
      </c>
      <c r="CN6" s="22">
        <f t="shared" si="10"/>
        <v>93.69</v>
      </c>
      <c r="CO6" s="22">
        <f t="shared" si="10"/>
        <v>93.95</v>
      </c>
      <c r="CP6" s="22">
        <f t="shared" si="10"/>
        <v>93.95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70.41</v>
      </c>
      <c r="CX6" s="22">
        <f t="shared" ref="CX6:DF6" si="11">IF(CX7="",NA(),CX7)</f>
        <v>70.41</v>
      </c>
      <c r="CY6" s="22">
        <f t="shared" si="11"/>
        <v>63.3</v>
      </c>
      <c r="CZ6" s="22">
        <f t="shared" si="11"/>
        <v>64.260000000000005</v>
      </c>
      <c r="DA6" s="22">
        <f t="shared" si="11"/>
        <v>63.48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0.72</v>
      </c>
      <c r="EE6" s="22">
        <f t="shared" ref="EE6:EM6" si="14">IF(EE7="",NA(),EE7)</f>
        <v>0.72</v>
      </c>
      <c r="EF6" s="21">
        <f t="shared" si="14"/>
        <v>0</v>
      </c>
      <c r="EG6" s="22">
        <f t="shared" si="14"/>
        <v>0.53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434256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91.07</v>
      </c>
      <c r="Q7" s="25">
        <v>1900</v>
      </c>
      <c r="R7" s="25">
        <v>1416</v>
      </c>
      <c r="S7" s="25">
        <v>60.81</v>
      </c>
      <c r="T7" s="25">
        <v>23.29</v>
      </c>
      <c r="U7" s="25">
        <v>1285</v>
      </c>
      <c r="V7" s="25">
        <v>0.24</v>
      </c>
      <c r="W7" s="25">
        <v>5354.17</v>
      </c>
      <c r="X7" s="25">
        <v>107.43</v>
      </c>
      <c r="Y7" s="25">
        <v>107.56</v>
      </c>
      <c r="Z7" s="25">
        <v>104.08</v>
      </c>
      <c r="AA7" s="25">
        <v>106.78</v>
      </c>
      <c r="AB7" s="25">
        <v>104.99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647.28</v>
      </c>
      <c r="BF7" s="25">
        <v>698.12</v>
      </c>
      <c r="BG7" s="25">
        <v>669.03</v>
      </c>
      <c r="BH7" s="25">
        <v>668.34</v>
      </c>
      <c r="BI7" s="25">
        <v>646.20000000000005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98.69</v>
      </c>
      <c r="BQ7" s="25">
        <v>76.75</v>
      </c>
      <c r="BR7" s="25">
        <v>97.04</v>
      </c>
      <c r="BS7" s="25">
        <v>87.47</v>
      </c>
      <c r="BT7" s="25">
        <v>91.6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116.81</v>
      </c>
      <c r="CB7" s="25">
        <v>137.26</v>
      </c>
      <c r="CC7" s="25">
        <v>118.65</v>
      </c>
      <c r="CD7" s="25">
        <v>131.5</v>
      </c>
      <c r="CE7" s="25">
        <v>127.89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93.95</v>
      </c>
      <c r="CM7" s="25">
        <v>93.95</v>
      </c>
      <c r="CN7" s="25">
        <v>93.69</v>
      </c>
      <c r="CO7" s="25">
        <v>93.95</v>
      </c>
      <c r="CP7" s="25">
        <v>93.95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70.41</v>
      </c>
      <c r="CX7" s="25">
        <v>70.41</v>
      </c>
      <c r="CY7" s="25">
        <v>63.3</v>
      </c>
      <c r="CZ7" s="25">
        <v>64.260000000000005</v>
      </c>
      <c r="DA7" s="25">
        <v>63.48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0.72</v>
      </c>
      <c r="EE7" s="25">
        <v>0.72</v>
      </c>
      <c r="EF7" s="25">
        <v>0</v>
      </c>
      <c r="EG7" s="25">
        <v>0.53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higotai18</cp:lastModifiedBy>
  <dcterms:created xsi:type="dcterms:W3CDTF">2022-12-01T01:11:43Z</dcterms:created>
  <dcterms:modified xsi:type="dcterms:W3CDTF">2023-02-13T05:35:37Z</dcterms:modified>
  <cp:category/>
</cp:coreProperties>
</file>