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a_utunomiya\Desktop\水道提出モノ\Ｒ０４\回答済み\【1月25〆】公営企業に係る経営比較分析表（令和３年度決算）の分析等について\提出\"/>
    </mc:Choice>
  </mc:AlternateContent>
  <xr:revisionPtr revIDLastSave="0" documentId="13_ncr:1_{23094E9E-7FE9-437E-907C-2373780FFC7B}" xr6:coauthVersionLast="45" xr6:coauthVersionMax="45" xr10:uidLastSave="{00000000-0000-0000-0000-000000000000}"/>
  <workbookProtection workbookAlgorithmName="SHA-512" workbookHashValue="3nZ/Qr6KKxa10KAlZDx+VUioUYOCBKlQyl5kWhFM8sRJIUTMBZV8skvdHuXilr9iriRTrOhkjEoQFDV89a3kLg==" workbookSaltValue="ziGstqeOhutl98LhhU7aFw==" workbookSpinCount="100000" lockStructure="1"/>
  <bookViews>
    <workbookView xWindow="-120" yWindow="-120" windowWidth="19440" windowHeight="150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AL10" i="4"/>
  <c r="W10" i="4"/>
  <c r="P10" i="4"/>
  <c r="B10" i="4"/>
  <c r="BB8" i="4"/>
  <c r="AT8" i="4"/>
  <c r="AL8" i="4"/>
  <c r="AD8" i="4"/>
  <c r="W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<sst xmlns="http://schemas.openxmlformats.org/spreadsheetml/2006/main" count="233" uniqueCount="119">
  <si>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</si>
  <si>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</si>
  <si>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</si>
  <si>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</si>
  <si>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</si>
  <si>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</si>
  <si>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</si>
  <si>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</si>
  <si>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</si>
  <si>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</si>
  <si>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</si>
  <si>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</si>
  <si>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</si>
  <si>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</si>
  <si>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</si>
  <si>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</si>
  <si>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</si>
  <si>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</si>
  <si>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</si>
  <si>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</si>
  <si>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</si>
  <si>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</si>
  <si>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</si>
  <si>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</si>
  <si>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</si>
  <si>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</si>
  <si>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</si>
  <si>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</si>
  <si>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</si>
  <si>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</si>
  <si>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</si>
  <si>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</si>
  <si>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</si>
  <si>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</si>
  <si>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</si>
  <si>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</si>
  <si>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</si>
  <si>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</si>
  <si>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</si>
  <si>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</si>
  <si>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</si>
  <si>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</si>
  <si>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</si>
  <si>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</si>
  <si>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</si>
  <si>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</si>
  <si>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</si>
  <si>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</si>
  <si>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</si>
  <si>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</si>
  <si>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</si>
  <si>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</si>
  <si>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</si>
  <si>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</si>
  <si>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</si>
  <si>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</si>
  <si>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</si>
  <si>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</si>
  <si>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</si>
  <si>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</si>
  <si>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</si>
  <si>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</si>
  <si>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</si>
  <si>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</si>
  <si>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</si>
  <si>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</si>
  <si>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</si>
  <si>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</si>
  <si>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</si>
  <si>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</si>
  <si>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</si>
  <si>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</si>
  <si>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</si>
  <si>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</si>
  <si>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</si>
  <si>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</si>
  <si>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</si>
  <si>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</si>
  <si>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</si>
  <si>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</si>
  <si>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</si>
  <si>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</si>
  <si>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</si>
  <si>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</si>
  <si>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</si>
  <si>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</si>
  <si>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</si>
  <si>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</si>
  <si>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</si>
  <si>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</si>
  <si>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</si>
  <si>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</si>
  <si>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</si>
  <si>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</si>
  <si>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</si>
  <si>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</si>
  <si>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</si>
  <si>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</si>
  <si>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</si>
  <si>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</si>
  <si>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</si>
  <si>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</si>
  <si>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</si>
  <si>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</si>
  <si>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</si>
  <si>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</si>
  <si>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</si>
  <si>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</si>
  <si>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</si>
  <si>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</si>
  <si>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</si>
  <si>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</si>
  <si>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</si>
  <si>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</si>
  <si>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</si>
  <si>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</si>
  <si>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①有形固定資産減価償却率は、該当数値なし。　　　②管路経年化率は、該当数値なし。　　　　　　　　③管路更新率については、R2において導水管の更新を一部で行っている。しかし、本簡易水道は事業規模が小さく財政的にも厳しい状況にあるため大部分は修繕で賄っている状況である。</t>
    <rPh sb="1" eb="3">
      <t>ユウケイ</t>
    </rPh>
    <rPh sb="3" eb="5">
      <t>コテイ</t>
    </rPh>
    <rPh sb="5" eb="7">
      <t>シサン</t>
    </rPh>
    <rPh sb="7" eb="9">
      <t>ゲンカ</t>
    </rPh>
    <rPh sb="9" eb="11">
      <t>ショウキャク</t>
    </rPh>
    <rPh sb="11" eb="12">
      <t>リツ</t>
    </rPh>
    <rPh sb="14" eb="16">
      <t>ガイトウ</t>
    </rPh>
    <rPh sb="16" eb="18">
      <t>スウチ</t>
    </rPh>
    <rPh sb="25" eb="27">
      <t>カンロ</t>
    </rPh>
    <rPh sb="27" eb="30">
      <t>ケイネンカ</t>
    </rPh>
    <rPh sb="30" eb="31">
      <t>リツ</t>
    </rPh>
    <rPh sb="33" eb="35">
      <t>ガイトウ</t>
    </rPh>
    <rPh sb="35" eb="37">
      <t>スウチ</t>
    </rPh>
    <rPh sb="49" eb="51">
      <t>カンロ</t>
    </rPh>
    <rPh sb="51" eb="53">
      <t>コウシン</t>
    </rPh>
    <rPh sb="53" eb="54">
      <t>リツ</t>
    </rPh>
    <rPh sb="66" eb="68">
      <t>ドウスイ</t>
    </rPh>
    <rPh sb="68" eb="69">
      <t>カン</t>
    </rPh>
    <rPh sb="70" eb="72">
      <t>コウシン</t>
    </rPh>
    <rPh sb="73" eb="75">
      <t>イチブ</t>
    </rPh>
    <rPh sb="76" eb="77">
      <t>オコナ</t>
    </rPh>
    <rPh sb="115" eb="118">
      <t>ダイブブン</t>
    </rPh>
    <phoneticPr fontId="4"/>
  </si>
  <si>
    <t>収益的収支比率や料金回収率については全国及び類似団体の平均値を上回る高い数字を示しており、収支的には良好な運営であると判断できるが、設立当初からこれまで大規模な改良工事を行っていないこともあり、配水管等施設の老朽化が著しいのが現状である。旅館施設が多い地域であり稼働率も高いことから、施設の改修並びに管路更新は避けられない課題となっており、今後も課題解消に向けた取組みについては、継続して検討していく必要があると認識している。</t>
    <rPh sb="0" eb="3">
      <t>シュウエキテキ</t>
    </rPh>
    <rPh sb="3" eb="5">
      <t>シュウシ</t>
    </rPh>
    <rPh sb="5" eb="7">
      <t>ヒリツ</t>
    </rPh>
    <rPh sb="8" eb="10">
      <t>リョウキン</t>
    </rPh>
    <rPh sb="10" eb="12">
      <t>カイシュウ</t>
    </rPh>
    <rPh sb="12" eb="13">
      <t>リツ</t>
    </rPh>
    <rPh sb="18" eb="20">
      <t>ゼンコク</t>
    </rPh>
    <rPh sb="20" eb="21">
      <t>オヨ</t>
    </rPh>
    <rPh sb="22" eb="24">
      <t>ルイジ</t>
    </rPh>
    <rPh sb="24" eb="26">
      <t>ダンタイ</t>
    </rPh>
    <rPh sb="27" eb="30">
      <t>ヘイキンチ</t>
    </rPh>
    <rPh sb="31" eb="32">
      <t>ウエ</t>
    </rPh>
    <rPh sb="32" eb="33">
      <t>マワ</t>
    </rPh>
    <rPh sb="34" eb="35">
      <t>タカ</t>
    </rPh>
    <rPh sb="36" eb="38">
      <t>スウジ</t>
    </rPh>
    <rPh sb="39" eb="40">
      <t>シメ</t>
    </rPh>
    <rPh sb="45" eb="47">
      <t>シュウシ</t>
    </rPh>
    <rPh sb="47" eb="48">
      <t>テキ</t>
    </rPh>
    <rPh sb="50" eb="52">
      <t>リョウコウ</t>
    </rPh>
    <rPh sb="53" eb="55">
      <t>ウンエイ</t>
    </rPh>
    <rPh sb="59" eb="61">
      <t>ハンダン</t>
    </rPh>
    <rPh sb="66" eb="68">
      <t>セツリツ</t>
    </rPh>
    <rPh sb="68" eb="70">
      <t>トウショ</t>
    </rPh>
    <rPh sb="76" eb="79">
      <t>ダイキボ</t>
    </rPh>
    <rPh sb="80" eb="82">
      <t>カイリョウ</t>
    </rPh>
    <rPh sb="82" eb="84">
      <t>コウジ</t>
    </rPh>
    <rPh sb="85" eb="86">
      <t>オコナ</t>
    </rPh>
    <rPh sb="97" eb="100">
      <t>ハイスイカン</t>
    </rPh>
    <rPh sb="100" eb="101">
      <t>トウ</t>
    </rPh>
    <rPh sb="101" eb="103">
      <t>シセツ</t>
    </rPh>
    <rPh sb="104" eb="107">
      <t>ロウキュウカ</t>
    </rPh>
    <rPh sb="108" eb="109">
      <t>イチジル</t>
    </rPh>
    <rPh sb="113" eb="115">
      <t>ゲンジョウ</t>
    </rPh>
    <rPh sb="119" eb="121">
      <t>リョカン</t>
    </rPh>
    <rPh sb="121" eb="123">
      <t>シセツ</t>
    </rPh>
    <rPh sb="124" eb="125">
      <t>オオ</t>
    </rPh>
    <rPh sb="126" eb="128">
      <t>チイキ</t>
    </rPh>
    <rPh sb="131" eb="133">
      <t>カドウ</t>
    </rPh>
    <rPh sb="133" eb="134">
      <t>リツ</t>
    </rPh>
    <rPh sb="135" eb="136">
      <t>タカ</t>
    </rPh>
    <rPh sb="142" eb="144">
      <t>シセツ</t>
    </rPh>
    <rPh sb="145" eb="147">
      <t>カイシュウ</t>
    </rPh>
    <rPh sb="147" eb="148">
      <t>ナラ</t>
    </rPh>
    <rPh sb="150" eb="152">
      <t>カンロ</t>
    </rPh>
    <rPh sb="152" eb="154">
      <t>コウシン</t>
    </rPh>
    <rPh sb="155" eb="156">
      <t>サ</t>
    </rPh>
    <rPh sb="161" eb="163">
      <t>カダイ</t>
    </rPh>
    <rPh sb="170" eb="172">
      <t>コンゴ</t>
    </rPh>
    <rPh sb="173" eb="175">
      <t>カダイ</t>
    </rPh>
    <rPh sb="175" eb="177">
      <t>カイショウ</t>
    </rPh>
    <rPh sb="178" eb="179">
      <t>ム</t>
    </rPh>
    <rPh sb="181" eb="183">
      <t>トリク</t>
    </rPh>
    <rPh sb="190" eb="192">
      <t>ケイゾク</t>
    </rPh>
    <rPh sb="194" eb="196">
      <t>ケントウ</t>
    </rPh>
    <rPh sb="200" eb="202">
      <t>ヒツヨウ</t>
    </rPh>
    <rPh sb="206" eb="208">
      <t>ニンシキ</t>
    </rPh>
    <phoneticPr fontId="4"/>
  </si>
  <si>
    <t>①収益的収支比率は100％以上であり、全国及び類似団体の平均値を上回る状況である。収益的収支比率は健全な水準となっている。　　　　　　　　　　　　　　　　②累積欠損金比率は、該当数値なし。　　　　　　　　　　　　　　　　③流動比率は、該当数値なし。　　　　　　　　　　　　　　　　④企業債残高対給水収益比率は、全国及び類似団体の平均値を大きく下回っている状況である。これは起債を伴う改良工事を長年行っておらず、起債の償還も平成26年度末で終了しているためである。　　　　　　　　　　　　　
⑤料金回収率は100％以上である。全国及び類似団体の平均値を大きく上回る状況であり、料金回収率は健全な水準となっている。　　　　　　　　　　　　　　　　　　⑥給水原価は、全国及び類似団体の平均値を大きく下回っている状況である。これは浄水場がない等、水道施設に大きな経費がかからないことが要因である。　　　　　　　　　　　　　　　
⑦施設利用率は、全国及び類似団体の平均値を上回っている状況である。これはこの地域が旅館街であるという特性があり、住民の生活水だけではなく旅館経営にも活用しているためである。　　　　　　　　　　　　　　　　⑧有収率は、全国及び類似団体の平均値を下回っている状況である。これは設立当初よりこれまで大規模な改修工事等を行っておらず、配水管等施設の老朽化が著しいためである。</t>
    <rPh sb="1" eb="3">
      <t>シュウエキ</t>
    </rPh>
    <rPh sb="3" eb="4">
      <t>テキ</t>
    </rPh>
    <rPh sb="4" eb="6">
      <t>シュウシ</t>
    </rPh>
    <rPh sb="6" eb="8">
      <t>ヒリツ</t>
    </rPh>
    <rPh sb="13" eb="15">
      <t>イジョウ</t>
    </rPh>
    <rPh sb="19" eb="21">
      <t>ゼンコク</t>
    </rPh>
    <rPh sb="21" eb="22">
      <t>オヨ</t>
    </rPh>
    <rPh sb="23" eb="25">
      <t>ルイジ</t>
    </rPh>
    <rPh sb="25" eb="27">
      <t>ダンタイ</t>
    </rPh>
    <rPh sb="28" eb="31">
      <t>ヘイキンチ</t>
    </rPh>
    <rPh sb="32" eb="34">
      <t>ウワマワ</t>
    </rPh>
    <rPh sb="35" eb="37">
      <t>ジョウキョウ</t>
    </rPh>
    <rPh sb="41" eb="44">
      <t>シュウエキテキ</t>
    </rPh>
    <rPh sb="44" eb="46">
      <t>シュウシ</t>
    </rPh>
    <rPh sb="46" eb="48">
      <t>ヒリツ</t>
    </rPh>
    <rPh sb="49" eb="51">
      <t>ケンゼン</t>
    </rPh>
    <rPh sb="52" eb="54">
      <t>スイジュン</t>
    </rPh>
    <rPh sb="78" eb="80">
      <t>ルイセキ</t>
    </rPh>
    <rPh sb="80" eb="82">
      <t>ケッソン</t>
    </rPh>
    <rPh sb="82" eb="83">
      <t>キン</t>
    </rPh>
    <rPh sb="83" eb="85">
      <t>ヒリツ</t>
    </rPh>
    <rPh sb="87" eb="89">
      <t>ガイトウ</t>
    </rPh>
    <rPh sb="89" eb="91">
      <t>スウチ</t>
    </rPh>
    <rPh sb="111" eb="113">
      <t>リュウドウ</t>
    </rPh>
    <rPh sb="113" eb="115">
      <t>ヒリツ</t>
    </rPh>
    <rPh sb="117" eb="119">
      <t>ガイトウ</t>
    </rPh>
    <rPh sb="119" eb="121">
      <t>スウチ</t>
    </rPh>
    <rPh sb="141" eb="143">
      <t>キギョウ</t>
    </rPh>
    <rPh sb="143" eb="144">
      <t>サイ</t>
    </rPh>
    <rPh sb="144" eb="146">
      <t>ザンダカ</t>
    </rPh>
    <rPh sb="146" eb="147">
      <t>タイ</t>
    </rPh>
    <rPh sb="147" eb="149">
      <t>キュウスイ</t>
    </rPh>
    <rPh sb="149" eb="151">
      <t>シュウエキ</t>
    </rPh>
    <rPh sb="151" eb="153">
      <t>ヒリツ</t>
    </rPh>
    <rPh sb="155" eb="157">
      <t>ゼンコク</t>
    </rPh>
    <rPh sb="157" eb="158">
      <t>オヨ</t>
    </rPh>
    <rPh sb="159" eb="161">
      <t>ルイジ</t>
    </rPh>
    <rPh sb="161" eb="163">
      <t>ダンタイ</t>
    </rPh>
    <rPh sb="164" eb="167">
      <t>ヘイキンチ</t>
    </rPh>
    <rPh sb="168" eb="169">
      <t>オオ</t>
    </rPh>
    <rPh sb="171" eb="172">
      <t>シタ</t>
    </rPh>
    <rPh sb="172" eb="173">
      <t>マワ</t>
    </rPh>
    <rPh sb="177" eb="179">
      <t>ジョウキョウ</t>
    </rPh>
    <rPh sb="186" eb="188">
      <t>キサイ</t>
    </rPh>
    <rPh sb="189" eb="190">
      <t>トモナ</t>
    </rPh>
    <rPh sb="191" eb="193">
      <t>カイリョウ</t>
    </rPh>
    <rPh sb="193" eb="195">
      <t>コウジ</t>
    </rPh>
    <rPh sb="196" eb="198">
      <t>ナガネン</t>
    </rPh>
    <rPh sb="198" eb="199">
      <t>オコナ</t>
    </rPh>
    <rPh sb="205" eb="207">
      <t>キサイ</t>
    </rPh>
    <rPh sb="208" eb="210">
      <t>ショウカン</t>
    </rPh>
    <rPh sb="211" eb="213">
      <t>ヘイセイ</t>
    </rPh>
    <rPh sb="215" eb="217">
      <t>ネンド</t>
    </rPh>
    <rPh sb="217" eb="218">
      <t>マツ</t>
    </rPh>
    <rPh sb="219" eb="221">
      <t>シュウリョウ</t>
    </rPh>
    <rPh sb="246" eb="248">
      <t>リョウキン</t>
    </rPh>
    <rPh sb="248" eb="250">
      <t>カイシュウ</t>
    </rPh>
    <rPh sb="250" eb="251">
      <t>リツ</t>
    </rPh>
    <rPh sb="256" eb="258">
      <t>イジョウ</t>
    </rPh>
    <rPh sb="262" eb="264">
      <t>ゼンコク</t>
    </rPh>
    <rPh sb="264" eb="265">
      <t>オヨ</t>
    </rPh>
    <rPh sb="266" eb="268">
      <t>ルイジ</t>
    </rPh>
    <rPh sb="268" eb="270">
      <t>ダンタイ</t>
    </rPh>
    <rPh sb="271" eb="274">
      <t>ヘイキンチ</t>
    </rPh>
    <rPh sb="275" eb="276">
      <t>オオ</t>
    </rPh>
    <rPh sb="278" eb="279">
      <t>ウエ</t>
    </rPh>
    <rPh sb="279" eb="280">
      <t>マワ</t>
    </rPh>
    <rPh sb="281" eb="283">
      <t>ジョウキョウ</t>
    </rPh>
    <rPh sb="287" eb="289">
      <t>リョウキン</t>
    </rPh>
    <rPh sb="289" eb="291">
      <t>カイシュウ</t>
    </rPh>
    <rPh sb="291" eb="292">
      <t>リツ</t>
    </rPh>
    <rPh sb="293" eb="295">
      <t>ケンゼン</t>
    </rPh>
    <rPh sb="296" eb="298">
      <t>スイジュン</t>
    </rPh>
    <rPh sb="324" eb="326">
      <t>キュウスイ</t>
    </rPh>
    <rPh sb="326" eb="328">
      <t>ゲンカ</t>
    </rPh>
    <rPh sb="330" eb="332">
      <t>ゼンコク</t>
    </rPh>
    <rPh sb="332" eb="333">
      <t>オヨ</t>
    </rPh>
    <rPh sb="334" eb="336">
      <t>ルイジ</t>
    </rPh>
    <rPh sb="336" eb="338">
      <t>ダンタイ</t>
    </rPh>
    <rPh sb="339" eb="342">
      <t>ヘイキンチ</t>
    </rPh>
    <rPh sb="343" eb="344">
      <t>オオ</t>
    </rPh>
    <rPh sb="346" eb="347">
      <t>シタ</t>
    </rPh>
    <rPh sb="347" eb="348">
      <t>マワ</t>
    </rPh>
    <rPh sb="352" eb="354">
      <t>ジョウキョウ</t>
    </rPh>
    <rPh sb="361" eb="364">
      <t>ジョウスイジョウ</t>
    </rPh>
    <rPh sb="367" eb="368">
      <t>ナド</t>
    </rPh>
    <rPh sb="369" eb="371">
      <t>スイドウ</t>
    </rPh>
    <rPh sb="371" eb="373">
      <t>シセツ</t>
    </rPh>
    <rPh sb="374" eb="375">
      <t>オオ</t>
    </rPh>
    <rPh sb="377" eb="379">
      <t>ケイヒ</t>
    </rPh>
    <rPh sb="388" eb="390">
      <t>ヨウイン</t>
    </rPh>
    <rPh sb="411" eb="413">
      <t>シセツ</t>
    </rPh>
    <rPh sb="413" eb="415">
      <t>リヨウ</t>
    </rPh>
    <rPh sb="415" eb="416">
      <t>リツ</t>
    </rPh>
    <rPh sb="418" eb="420">
      <t>ゼンコク</t>
    </rPh>
    <rPh sb="420" eb="421">
      <t>オヨ</t>
    </rPh>
    <rPh sb="422" eb="424">
      <t>ルイジ</t>
    </rPh>
    <rPh sb="424" eb="426">
      <t>ダンタイ</t>
    </rPh>
    <rPh sb="427" eb="430">
      <t>ヘイキンチ</t>
    </rPh>
    <rPh sb="431" eb="432">
      <t>ウエ</t>
    </rPh>
    <rPh sb="432" eb="433">
      <t>マワ</t>
    </rPh>
    <rPh sb="437" eb="439">
      <t>ジョウキョウ</t>
    </rPh>
    <rPh sb="448" eb="450">
      <t>チイキ</t>
    </rPh>
    <rPh sb="451" eb="453">
      <t>リョカン</t>
    </rPh>
    <rPh sb="453" eb="454">
      <t>ガイ</t>
    </rPh>
    <rPh sb="460" eb="462">
      <t>トクセイ</t>
    </rPh>
    <rPh sb="466" eb="468">
      <t>ジュウミン</t>
    </rPh>
    <rPh sb="469" eb="471">
      <t>セイカツ</t>
    </rPh>
    <rPh sb="471" eb="472">
      <t>スイ</t>
    </rPh>
    <rPh sb="478" eb="480">
      <t>リョカン</t>
    </rPh>
    <rPh sb="480" eb="482">
      <t>ケイエイ</t>
    </rPh>
    <rPh sb="484" eb="486">
      <t>カツヨウ</t>
    </rPh>
    <rPh sb="513" eb="514">
      <t>アリ</t>
    </rPh>
    <rPh sb="514" eb="515">
      <t>オサ</t>
    </rPh>
    <rPh sb="515" eb="516">
      <t>リツ</t>
    </rPh>
    <rPh sb="518" eb="520">
      <t>ゼンコク</t>
    </rPh>
    <rPh sb="520" eb="521">
      <t>オヨ</t>
    </rPh>
    <rPh sb="522" eb="524">
      <t>ルイジ</t>
    </rPh>
    <rPh sb="524" eb="526">
      <t>ダンタイ</t>
    </rPh>
    <rPh sb="527" eb="530">
      <t>ヘイキンチ</t>
    </rPh>
    <rPh sb="531" eb="532">
      <t>シタ</t>
    </rPh>
    <rPh sb="532" eb="533">
      <t>マワ</t>
    </rPh>
    <rPh sb="537" eb="539">
      <t>ジョウキョウ</t>
    </rPh>
    <rPh sb="546" eb="548">
      <t>セツリツ</t>
    </rPh>
    <rPh sb="548" eb="550">
      <t>トウショ</t>
    </rPh>
    <rPh sb="556" eb="559">
      <t>ダイキボ</t>
    </rPh>
    <rPh sb="560" eb="562">
      <t>カイシュウ</t>
    </rPh>
    <rPh sb="562" eb="564">
      <t>コウジ</t>
    </rPh>
    <rPh sb="564" eb="565">
      <t>トウ</t>
    </rPh>
    <rPh sb="566" eb="567">
      <t>オコナ</t>
    </rPh>
    <rPh sb="573" eb="576">
      <t>ハイスイカン</t>
    </rPh>
    <rPh sb="576" eb="577">
      <t>トウ</t>
    </rPh>
    <rPh sb="577" eb="579">
      <t>シセツ</t>
    </rPh>
    <rPh sb="580" eb="583">
      <t>ロウキュウカ</t>
    </rPh>
    <rPh sb="584" eb="585">
      <t>イチジル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</si>
</sst>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1.1299999999999999</c:v>
                </c:pt>
                <c:pt idx="4">
                  <c:v>0</c:v>
                </c:pt>
              </c:numCache>
            </c:numRef>
          </c:val>
          <c:extLst>
            <c:ext xmlns:c16="http://schemas.microsoft.com/office/drawing/2014/chart" uri="{C3380CC4-5D6E-409C-BE32-E72D297353CC}">
              <c16:uniqueId val="{00000000-A9A7-4D5D-9E38-31FA9805CE5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A9A7-4D5D-9E38-31FA9805CE5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52.25</c:v>
                </c:pt>
                <c:pt idx="1">
                  <c:v>57.25</c:v>
                </c:pt>
                <c:pt idx="2">
                  <c:v>59.48</c:v>
                </c:pt>
                <c:pt idx="3">
                  <c:v>70.7</c:v>
                </c:pt>
                <c:pt idx="4">
                  <c:v>71.08</c:v>
                </c:pt>
              </c:numCache>
            </c:numRef>
          </c:val>
          <c:extLst>
            <c:ext xmlns:c16="http://schemas.microsoft.com/office/drawing/2014/chart" uri="{C3380CC4-5D6E-409C-BE32-E72D297353CC}">
              <c16:uniqueId val="{00000000-A679-49F8-A51E-892DD96F86A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A679-49F8-A51E-892DD96F86A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59.46</c:v>
                </c:pt>
                <c:pt idx="1">
                  <c:v>56.44</c:v>
                </c:pt>
                <c:pt idx="2">
                  <c:v>55.94</c:v>
                </c:pt>
                <c:pt idx="3">
                  <c:v>50.77</c:v>
                </c:pt>
                <c:pt idx="4">
                  <c:v>51.92</c:v>
                </c:pt>
              </c:numCache>
            </c:numRef>
          </c:val>
          <c:extLst>
            <c:ext xmlns:c16="http://schemas.microsoft.com/office/drawing/2014/chart" uri="{C3380CC4-5D6E-409C-BE32-E72D297353CC}">
              <c16:uniqueId val="{00000000-3E7E-442D-9B91-99E9F388199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3E7E-442D-9B91-99E9F388199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c:v>
                </c:pt>
                <c:pt idx="1">
                  <c:v>100</c:v>
                </c:pt>
                <c:pt idx="2">
                  <c:v>100</c:v>
                </c:pt>
                <c:pt idx="3">
                  <c:v>100</c:v>
                </c:pt>
                <c:pt idx="4">
                  <c:v>105.18</c:v>
                </c:pt>
              </c:numCache>
            </c:numRef>
          </c:val>
          <c:extLst>
            <c:ext xmlns:c16="http://schemas.microsoft.com/office/drawing/2014/chart" uri="{C3380CC4-5D6E-409C-BE32-E72D297353CC}">
              <c16:uniqueId val="{00000000-C608-4B0E-878B-25A6E1E405E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C608-4B0E-878B-25A6E1E405E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DC-493D-96E4-3D5C66F3437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DC-493D-96E4-3D5C66F3437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95-42EE-8D6A-3A0F9DEA07D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95-42EE-8D6A-3A0F9DEA07D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0-48B1-945F-E2C35B0C2EA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0-48B1-945F-E2C35B0C2EA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0-4C68-B68F-93ED0A8BA81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0-4C68-B68F-93ED0A8BA81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AB-444E-8A75-067498D25BA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7CAB-444E-8A75-067498D25BA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c:v>
                </c:pt>
                <c:pt idx="1">
                  <c:v>100</c:v>
                </c:pt>
                <c:pt idx="2">
                  <c:v>100</c:v>
                </c:pt>
                <c:pt idx="3">
                  <c:v>100</c:v>
                </c:pt>
                <c:pt idx="4">
                  <c:v>105.17</c:v>
                </c:pt>
              </c:numCache>
            </c:numRef>
          </c:val>
          <c:extLst>
            <c:ext xmlns:c16="http://schemas.microsoft.com/office/drawing/2014/chart" uri="{C3380CC4-5D6E-409C-BE32-E72D297353CC}">
              <c16:uniqueId val="{00000000-0DAE-4FB0-838B-A0B63925C41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0DAE-4FB0-838B-A0B63925C41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68.8</c:v>
                </c:pt>
                <c:pt idx="1">
                  <c:v>70.290000000000006</c:v>
                </c:pt>
                <c:pt idx="2">
                  <c:v>70.290000000000006</c:v>
                </c:pt>
                <c:pt idx="3">
                  <c:v>71.16</c:v>
                </c:pt>
                <c:pt idx="4">
                  <c:v>67.67</c:v>
                </c:pt>
              </c:numCache>
            </c:numRef>
          </c:val>
          <c:extLst>
            <c:ext xmlns:c16="http://schemas.microsoft.com/office/drawing/2014/chart" uri="{C3380CC4-5D6E-409C-BE32-E72D297353CC}">
              <c16:uniqueId val="{00000000-19D8-4533-AD00-59228A47925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19D8-4533-AD00-59228A47925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熊本県　小国町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D4</v>
      </c>
      <c r="X8" s="71"/>
      <c r="Y8" s="71"/>
      <c r="Z8" s="71"/>
      <c r="AA8" s="71"/>
      <c r="AB8" s="71"/>
      <c r="AC8" s="71"/>
      <c r="AD8" s="71" t="str">
        <f>データ!$M$6</f>
        <v>非設置</v>
      </c>
      <c r="AE8" s="71"/>
      <c r="AF8" s="71"/>
      <c r="AG8" s="71"/>
      <c r="AH8" s="71"/>
      <c r="AI8" s="71"/>
      <c r="AJ8" s="71"/>
      <c r="AK8" s="2"/>
      <c r="AL8" s="66">
        <f>データ!$R$6</f>
        <v>6730</v>
      </c>
      <c r="AM8" s="66"/>
      <c r="AN8" s="66"/>
      <c r="AO8" s="66"/>
      <c r="AP8" s="66"/>
      <c r="AQ8" s="66"/>
      <c r="AR8" s="66"/>
      <c r="AS8" s="66"/>
      <c r="AT8" s="36">
        <f>データ!$S$6</f>
        <v>136.94</v>
      </c>
      <c r="AU8" s="36"/>
      <c r="AV8" s="36"/>
      <c r="AW8" s="36"/>
      <c r="AX8" s="36"/>
      <c r="AY8" s="36"/>
      <c r="AZ8" s="36"/>
      <c r="BA8" s="36"/>
      <c r="BB8" s="36">
        <f>データ!$T$6</f>
        <v>49.15</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2"/>
      <c r="AE9" s="2"/>
      <c r="AF9" s="2"/>
      <c r="AG9" s="2"/>
      <c r="AH9" s="3"/>
      <c r="AI9" s="2"/>
      <c r="AJ9" s="2"/>
      <c r="AK9" s="2"/>
      <c r="AL9" s="47" t="s">
        <v>16</v>
      </c>
      <c r="AM9" s="47"/>
      <c r="AN9" s="47"/>
      <c r="AO9" s="47"/>
      <c r="AP9" s="47"/>
      <c r="AQ9" s="47"/>
      <c r="AR9" s="47"/>
      <c r="AS9" s="47"/>
      <c r="AT9" s="47" t="s">
        <v>17</v>
      </c>
      <c r="AU9" s="47"/>
      <c r="AV9" s="47"/>
      <c r="AW9" s="47"/>
      <c r="AX9" s="47"/>
      <c r="AY9" s="47"/>
      <c r="AZ9" s="47"/>
      <c r="BA9" s="47"/>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3.87</v>
      </c>
      <c r="Q10" s="36"/>
      <c r="R10" s="36"/>
      <c r="S10" s="36"/>
      <c r="T10" s="36"/>
      <c r="U10" s="36"/>
      <c r="V10" s="36"/>
      <c r="W10" s="66">
        <f>データ!$Q$6</f>
        <v>1210</v>
      </c>
      <c r="X10" s="66"/>
      <c r="Y10" s="66"/>
      <c r="Z10" s="66"/>
      <c r="AA10" s="66"/>
      <c r="AB10" s="66"/>
      <c r="AC10" s="66"/>
      <c r="AD10" s="2"/>
      <c r="AE10" s="2"/>
      <c r="AF10" s="2"/>
      <c r="AG10" s="2"/>
      <c r="AH10" s="2"/>
      <c r="AI10" s="2"/>
      <c r="AJ10" s="2"/>
      <c r="AK10" s="2"/>
      <c r="AL10" s="66">
        <f>データ!$U$6</f>
        <v>259</v>
      </c>
      <c r="AM10" s="66"/>
      <c r="AN10" s="66"/>
      <c r="AO10" s="66"/>
      <c r="AP10" s="66"/>
      <c r="AQ10" s="66"/>
      <c r="AR10" s="66"/>
      <c r="AS10" s="66"/>
      <c r="AT10" s="36">
        <f>データ!$V$6</f>
        <v>0.22</v>
      </c>
      <c r="AU10" s="36"/>
      <c r="AV10" s="36"/>
      <c r="AW10" s="36"/>
      <c r="AX10" s="36"/>
      <c r="AY10" s="36"/>
      <c r="AZ10" s="36"/>
      <c r="BA10" s="36"/>
      <c r="BB10" s="36">
        <f>データ!$W$6</f>
        <v>1177.27</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118</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0"/>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0"/>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0"/>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0"/>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0"/>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0"/>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0"/>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0"/>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0"/>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0"/>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0"/>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0"/>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0"/>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0"/>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0"/>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0"/>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0"/>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0"/>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0"/>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0"/>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0"/>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0"/>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0"/>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0"/>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0"/>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0"/>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0"/>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0"/>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0"/>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0"/>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0"/>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0"/>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0"/>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0"/>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0"/>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0"/>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0"/>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0"/>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0"/>
      <c r="BM59" s="38"/>
      <c r="BN59" s="38"/>
      <c r="BO59" s="38"/>
      <c r="BP59" s="38"/>
      <c r="BQ59" s="38"/>
      <c r="BR59" s="38"/>
      <c r="BS59" s="38"/>
      <c r="BT59" s="38"/>
      <c r="BU59" s="38"/>
      <c r="BV59" s="38"/>
      <c r="BW59" s="38"/>
      <c r="BX59" s="38"/>
      <c r="BY59" s="38"/>
      <c r="BZ59" s="39"/>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0"/>
      <c r="BM60" s="38"/>
      <c r="BN60" s="38"/>
      <c r="BO60" s="38"/>
      <c r="BP60" s="38"/>
      <c r="BQ60" s="38"/>
      <c r="BR60" s="38"/>
      <c r="BS60" s="38"/>
      <c r="BT60" s="38"/>
      <c r="BU60" s="38"/>
      <c r="BV60" s="38"/>
      <c r="BW60" s="38"/>
      <c r="BX60" s="38"/>
      <c r="BY60" s="38"/>
      <c r="BZ60" s="39"/>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0"/>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0"/>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s+1jA+FPc/mbEGZujqWcZbU/jRs89Unv/3OUNeKhdvDItWaV4SLS3dR6/i57vwGAXS2xIXfxlG9pE5EtJpLW2A==" saltValue="zewFBdyqPYb40L6K0S0u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434248</v>
      </c>
      <c r="D6" s="20">
        <f t="shared" si="3"/>
        <v>47</v>
      </c>
      <c r="E6" s="20">
        <f t="shared" si="3"/>
        <v>1</v>
      </c>
      <c r="F6" s="20">
        <f t="shared" si="3"/>
        <v>0</v>
      </c>
      <c r="G6" s="20">
        <f t="shared" si="3"/>
        <v>0</v>
      </c>
      <c r="H6" s="20" t="str">
        <f t="shared" si="3"/>
        <v>熊本県　小国町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3.87</v>
      </c>
      <c r="Q6" s="21">
        <f t="shared" si="3"/>
        <v>1210</v>
      </c>
      <c r="R6" s="21">
        <f t="shared" si="3"/>
        <v>6730</v>
      </c>
      <c r="S6" s="21">
        <f t="shared" si="3"/>
        <v>136.94</v>
      </c>
      <c r="T6" s="21">
        <f t="shared" si="3"/>
        <v>49.15</v>
      </c>
      <c r="U6" s="21">
        <f t="shared" si="3"/>
        <v>259</v>
      </c>
      <c r="V6" s="21">
        <f t="shared" si="3"/>
        <v>0.22</v>
      </c>
      <c r="W6" s="21">
        <f t="shared" si="3"/>
        <v>1177.27</v>
      </c>
      <c r="X6" s="22">
        <f>IF(X7="",NA(),X7)</f>
        <v>100</v>
      </c>
      <c r="Y6" s="22">
        <f t="shared" ref="Y6:AG6" si="4">IF(Y7="",NA(),Y7)</f>
        <v>100</v>
      </c>
      <c r="Z6" s="22">
        <f t="shared" si="4"/>
        <v>100</v>
      </c>
      <c r="AA6" s="22">
        <f t="shared" si="4"/>
        <v>100</v>
      </c>
      <c r="AB6" s="22">
        <f t="shared" si="4"/>
        <v>105.18</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1302.33</v>
      </c>
      <c r="BK6" s="22">
        <f t="shared" si="7"/>
        <v>1274.21</v>
      </c>
      <c r="BL6" s="22">
        <f t="shared" si="7"/>
        <v>1183.92</v>
      </c>
      <c r="BM6" s="22">
        <f t="shared" si="7"/>
        <v>1128.72</v>
      </c>
      <c r="BN6" s="22">
        <f t="shared" si="7"/>
        <v>1125.25</v>
      </c>
      <c r="BO6" s="21" t="str">
        <f>IF(BO7="","",IF(BO7="-","【-】","【"&amp;SUBSTITUTE(TEXT(BO7,"#,##0.00"),"-","△")&amp;"】"))</f>
        <v>【940.88】</v>
      </c>
      <c r="BP6" s="22">
        <f>IF(BP7="",NA(),BP7)</f>
        <v>100</v>
      </c>
      <c r="BQ6" s="22">
        <f t="shared" ref="BQ6:BY6" si="8">IF(BQ7="",NA(),BQ7)</f>
        <v>100</v>
      </c>
      <c r="BR6" s="22">
        <f t="shared" si="8"/>
        <v>100</v>
      </c>
      <c r="BS6" s="22">
        <f t="shared" si="8"/>
        <v>100</v>
      </c>
      <c r="BT6" s="22">
        <f t="shared" si="8"/>
        <v>105.17</v>
      </c>
      <c r="BU6" s="22">
        <f t="shared" si="8"/>
        <v>40.89</v>
      </c>
      <c r="BV6" s="22">
        <f t="shared" si="8"/>
        <v>41.25</v>
      </c>
      <c r="BW6" s="22">
        <f t="shared" si="8"/>
        <v>42.5</v>
      </c>
      <c r="BX6" s="22">
        <f t="shared" si="8"/>
        <v>41.84</v>
      </c>
      <c r="BY6" s="22">
        <f t="shared" si="8"/>
        <v>41.44</v>
      </c>
      <c r="BZ6" s="21" t="str">
        <f>IF(BZ7="","",IF(BZ7="-","【-】","【"&amp;SUBSTITUTE(TEXT(BZ7,"#,##0.00"),"-","△")&amp;"】"))</f>
        <v>【54.59】</v>
      </c>
      <c r="CA6" s="22">
        <f>IF(CA7="",NA(),CA7)</f>
        <v>68.8</v>
      </c>
      <c r="CB6" s="22">
        <f t="shared" ref="CB6:CJ6" si="9">IF(CB7="",NA(),CB7)</f>
        <v>70.290000000000006</v>
      </c>
      <c r="CC6" s="22">
        <f t="shared" si="9"/>
        <v>70.290000000000006</v>
      </c>
      <c r="CD6" s="22">
        <f t="shared" si="9"/>
        <v>71.16</v>
      </c>
      <c r="CE6" s="22">
        <f t="shared" si="9"/>
        <v>67.67</v>
      </c>
      <c r="CF6" s="22">
        <f t="shared" si="9"/>
        <v>383.2</v>
      </c>
      <c r="CG6" s="22">
        <f t="shared" si="9"/>
        <v>383.25</v>
      </c>
      <c r="CH6" s="22">
        <f t="shared" si="9"/>
        <v>377.72</v>
      </c>
      <c r="CI6" s="22">
        <f t="shared" si="9"/>
        <v>390.47</v>
      </c>
      <c r="CJ6" s="22">
        <f t="shared" si="9"/>
        <v>403.61</v>
      </c>
      <c r="CK6" s="21" t="str">
        <f>IF(CK7="","",IF(CK7="-","【-】","【"&amp;SUBSTITUTE(TEXT(CK7,"#,##0.00"),"-","△")&amp;"】"))</f>
        <v>【301.20】</v>
      </c>
      <c r="CL6" s="22">
        <f>IF(CL7="",NA(),CL7)</f>
        <v>52.25</v>
      </c>
      <c r="CM6" s="22">
        <f t="shared" ref="CM6:CU6" si="10">IF(CM7="",NA(),CM7)</f>
        <v>57.25</v>
      </c>
      <c r="CN6" s="22">
        <f t="shared" si="10"/>
        <v>59.48</v>
      </c>
      <c r="CO6" s="22">
        <f t="shared" si="10"/>
        <v>70.7</v>
      </c>
      <c r="CP6" s="22">
        <f t="shared" si="10"/>
        <v>71.08</v>
      </c>
      <c r="CQ6" s="22">
        <f t="shared" si="10"/>
        <v>47.95</v>
      </c>
      <c r="CR6" s="22">
        <f t="shared" si="10"/>
        <v>48.26</v>
      </c>
      <c r="CS6" s="22">
        <f t="shared" si="10"/>
        <v>48.01</v>
      </c>
      <c r="CT6" s="22">
        <f t="shared" si="10"/>
        <v>49.08</v>
      </c>
      <c r="CU6" s="22">
        <f t="shared" si="10"/>
        <v>51.46</v>
      </c>
      <c r="CV6" s="21" t="str">
        <f>IF(CV7="","",IF(CV7="-","【-】","【"&amp;SUBSTITUTE(TEXT(CV7,"#,##0.00"),"-","△")&amp;"】"))</f>
        <v>【56.42】</v>
      </c>
      <c r="CW6" s="22">
        <f>IF(CW7="",NA(),CW7)</f>
        <v>59.46</v>
      </c>
      <c r="CX6" s="22">
        <f t="shared" ref="CX6:DF6" si="11">IF(CX7="",NA(),CX7)</f>
        <v>56.44</v>
      </c>
      <c r="CY6" s="22">
        <f t="shared" si="11"/>
        <v>55.94</v>
      </c>
      <c r="CZ6" s="22">
        <f t="shared" si="11"/>
        <v>50.77</v>
      </c>
      <c r="DA6" s="22">
        <f t="shared" si="11"/>
        <v>51.92</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1.1299999999999999</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434248</v>
      </c>
      <c r="D7" s="24">
        <v>47</v>
      </c>
      <c r="E7" s="24">
        <v>1</v>
      </c>
      <c r="F7" s="24">
        <v>0</v>
      </c>
      <c r="G7" s="24">
        <v>0</v>
      </c>
      <c r="H7" s="24" t="s">
        <v>96</v>
      </c>
      <c r="I7" s="24" t="s">
        <v>97</v>
      </c>
      <c r="J7" s="24" t="s">
        <v>98</v>
      </c>
      <c r="K7" s="24" t="s">
        <v>99</v>
      </c>
      <c r="L7" s="24" t="s">
        <v>100</v>
      </c>
      <c r="M7" s="24" t="s">
        <v>101</v>
      </c>
      <c r="N7" s="25" t="s">
        <v>102</v>
      </c>
      <c r="O7" s="25" t="s">
        <v>103</v>
      </c>
      <c r="P7" s="25">
        <v>3.87</v>
      </c>
      <c r="Q7" s="25">
        <v>1210</v>
      </c>
      <c r="R7" s="25">
        <v>6730</v>
      </c>
      <c r="S7" s="25">
        <v>136.94</v>
      </c>
      <c r="T7" s="25">
        <v>49.15</v>
      </c>
      <c r="U7" s="25">
        <v>259</v>
      </c>
      <c r="V7" s="25">
        <v>0.22</v>
      </c>
      <c r="W7" s="25">
        <v>1177.27</v>
      </c>
      <c r="X7" s="25">
        <v>100</v>
      </c>
      <c r="Y7" s="25">
        <v>100</v>
      </c>
      <c r="Z7" s="25">
        <v>100</v>
      </c>
      <c r="AA7" s="25">
        <v>100</v>
      </c>
      <c r="AB7" s="25">
        <v>105.18</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1302.33</v>
      </c>
      <c r="BK7" s="25">
        <v>1274.21</v>
      </c>
      <c r="BL7" s="25">
        <v>1183.92</v>
      </c>
      <c r="BM7" s="25">
        <v>1128.72</v>
      </c>
      <c r="BN7" s="25">
        <v>1125.25</v>
      </c>
      <c r="BO7" s="25">
        <v>940.88</v>
      </c>
      <c r="BP7" s="25">
        <v>100</v>
      </c>
      <c r="BQ7" s="25">
        <v>100</v>
      </c>
      <c r="BR7" s="25">
        <v>100</v>
      </c>
      <c r="BS7" s="25">
        <v>100</v>
      </c>
      <c r="BT7" s="25">
        <v>105.17</v>
      </c>
      <c r="BU7" s="25">
        <v>40.89</v>
      </c>
      <c r="BV7" s="25">
        <v>41.25</v>
      </c>
      <c r="BW7" s="25">
        <v>42.5</v>
      </c>
      <c r="BX7" s="25">
        <v>41.84</v>
      </c>
      <c r="BY7" s="25">
        <v>41.44</v>
      </c>
      <c r="BZ7" s="25">
        <v>54.59</v>
      </c>
      <c r="CA7" s="25">
        <v>68.8</v>
      </c>
      <c r="CB7" s="25">
        <v>70.290000000000006</v>
      </c>
      <c r="CC7" s="25">
        <v>70.290000000000006</v>
      </c>
      <c r="CD7" s="25">
        <v>71.16</v>
      </c>
      <c r="CE7" s="25">
        <v>67.67</v>
      </c>
      <c r="CF7" s="25">
        <v>383.2</v>
      </c>
      <c r="CG7" s="25">
        <v>383.25</v>
      </c>
      <c r="CH7" s="25">
        <v>377.72</v>
      </c>
      <c r="CI7" s="25">
        <v>390.47</v>
      </c>
      <c r="CJ7" s="25">
        <v>403.61</v>
      </c>
      <c r="CK7" s="25">
        <v>301.2</v>
      </c>
      <c r="CL7" s="25">
        <v>52.25</v>
      </c>
      <c r="CM7" s="25">
        <v>57.25</v>
      </c>
      <c r="CN7" s="25">
        <v>59.48</v>
      </c>
      <c r="CO7" s="25">
        <v>70.7</v>
      </c>
      <c r="CP7" s="25">
        <v>71.08</v>
      </c>
      <c r="CQ7" s="25">
        <v>47.95</v>
      </c>
      <c r="CR7" s="25">
        <v>48.26</v>
      </c>
      <c r="CS7" s="25">
        <v>48.01</v>
      </c>
      <c r="CT7" s="25">
        <v>49.08</v>
      </c>
      <c r="CU7" s="25">
        <v>51.46</v>
      </c>
      <c r="CV7" s="25">
        <v>56.42</v>
      </c>
      <c r="CW7" s="25">
        <v>59.46</v>
      </c>
      <c r="CX7" s="25">
        <v>56.44</v>
      </c>
      <c r="CY7" s="25">
        <v>55.94</v>
      </c>
      <c r="CZ7" s="25">
        <v>50.77</v>
      </c>
      <c r="DA7" s="25">
        <v>51.92</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1.1299999999999999</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a_utunomiya</cp:lastModifiedBy>
  <dcterms:created xsi:type="dcterms:W3CDTF">2022-12-01T01:11:42Z</dcterms:created>
  <dcterms:modified xsi:type="dcterms:W3CDTF">2023-01-27T08:08:36Z</dcterms:modified>
  <cp:category/>
</cp:coreProperties>
</file>