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４年度\07 公営企業総括\20 経営比較分析表（R3年度決算）★\03 市町村等→県\17 南関町\簡水\"/>
    </mc:Choice>
  </mc:AlternateContent>
  <workbookProtection workbookAlgorithmName="SHA-512" workbookHashValue="ilm7mWZXmT50va9ai86PExEKpZZqSuzdZhB1je+WiUZ+U9mV+8BsECP+Von04/dxOLfHdk0PEGQRjuXsJDgpaQ==" workbookSaltValue="kujg9CFEDc/8AfeeHom8uA==" workbookSpinCount="100000" lockStructure="1"/>
  <bookViews>
    <workbookView xWindow="0" yWindow="0" windowWidth="28800" windowHeight="1144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<sst xmlns="http://schemas.openxmlformats.org/spreadsheetml/2006/main" count="233" uniqueCount="118">
  <si>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</si>
  <si>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</si>
  <si>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</si>
  <si>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</si>
  <si>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</si>
  <si>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</si>
  <si>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</si>
  <si>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</si>
  <si>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</si>
  <si>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</si>
  <si>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</si>
  <si>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</si>
  <si>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</si>
  <si>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</si>
  <si>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</si>
  <si>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</si>
  <si>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</si>
  <si>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</si>
  <si>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</si>
  <si>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</si>
  <si>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</si>
  <si>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</si>
  <si>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</si>
  <si>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</si>
  <si>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</si>
  <si>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</si>
  <si>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</si>
  <si>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</si>
  <si>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</si>
  <si>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</si>
  <si>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</si>
  <si>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</si>
  <si>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</si>
  <si>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</si>
  <si>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</si>
  <si>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</si>
  <si>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</si>
  <si>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</si>
  <si>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</si>
  <si>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</si>
  <si>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</si>
  <si>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</si>
  <si>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</si>
  <si>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</si>
  <si>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</si>
  <si>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</si>
  <si>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</si>
  <si>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</si>
  <si>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</si>
  <si>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</si>
  <si>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</si>
  <si>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</si>
  <si>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</si>
  <si>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</si>
  <si>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</si>
  <si>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</si>
  <si>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</si>
  <si>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</si>
  <si>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</si>
  <si>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</si>
  <si>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</si>
  <si>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</si>
  <si>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</si>
  <si>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</si>
  <si>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</si>
  <si>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</si>
  <si>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</si>
  <si>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</si>
  <si>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</si>
  <si>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</si>
  <si>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</si>
  <si>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</si>
  <si>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</si>
  <si>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</si>
  <si>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</si>
  <si>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</si>
  <si>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</si>
  <si>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</si>
  <si>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</si>
  <si>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</si>
  <si>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</si>
  <si>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</si>
  <si>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</si>
  <si>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</si>
  <si>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</si>
  <si>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</si>
  <si>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</si>
  <si>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</si>
  <si>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</si>
  <si>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</si>
  <si>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</si>
  <si>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</si>
  <si>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</si>
  <si>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</si>
  <si>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</si>
  <si>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</si>
  <si>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南関町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</si>
  <si>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</si>
  <si>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</si>
  <si>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</si>
  <si>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</si>
  <si>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</si>
  <si>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</si>
  <si>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</si>
  <si>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</si>
  <si>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</si>
  <si>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</si>
  <si>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</si>
  <si>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</si>
  <si>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</si>
  <si>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</si>
  <si>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</si>
  <si>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</si>
  <si>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</si>
  <si>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</si>
  <si>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⑤料金回収率の低下及び①収益的収支比率、⑥給水原価の増加については、令和3年度に電気計装設備の修繕を行い、一般会計繰入金で賄っているためである。
　年々と簡易水道給水人口(計画人口180人規模)が減少しており、それに伴って料金収入も減少している。今後簡易水道供給区域拡大の計画もない為、簡易水道供給人口の増加も見込めない状況である。
　(給水人口の推移)
　H27年度　100人
　H28年度　102人
　H29年度　101人
　H30年度　 93人
　R 1年度　 90人
　R 2年度　 89人
　R 3年度　 85人
　現在、維持管理費用を料金収入で賄えておらず、R2年度に策定した経営戦略に基づいて、料金体系や維持管理費の削減について検討を行っていく。</t>
    <phoneticPr fontId="4"/>
  </si>
  <si>
    <t>　簡易水道事業はH8年度より給水開始し、26年経過している。老朽化については、各所修繕や改築が必要な箇所が出てきており、R2年度には中間槽ポンプ修繕、R3年度には計装機器の修繕を行った。今後も維持管理費用の増加が懸念される。
　</t>
    <phoneticPr fontId="4"/>
  </si>
  <si>
    <t>　南関町では水道事業の規模が小さく、簡易水道事業及び飲料水供給施設等を含めた水道供給率は、町全体の9％程度である。
　事業規模が小さく、財政的にも厳しい状況にあり、施設の修繕や更新時期を迎えることになると更に厳しい経営状況が予想される。年々と給水人口が減少している状況を考えると、飲料水供給施設への移行を含めて料金体系や維持管理の検討が必要と考える。
　現在の水道事業　1箇所
　給水件数　34件
　給水人口　85人</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</si>
</sst>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F1-4BAD-936A-19CBE69ABA59}"/>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D0F1-4BAD-936A-19CBE69ABA59}"/>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42.17</c:v>
                </c:pt>
                <c:pt idx="1">
                  <c:v>41.96</c:v>
                </c:pt>
                <c:pt idx="2">
                  <c:v>41.87</c:v>
                </c:pt>
                <c:pt idx="3">
                  <c:v>42.61</c:v>
                </c:pt>
                <c:pt idx="4">
                  <c:v>42.53</c:v>
                </c:pt>
              </c:numCache>
            </c:numRef>
          </c:val>
          <c:extLst>
            <c:ext xmlns:c16="http://schemas.microsoft.com/office/drawing/2014/chart" uri="{C3380CC4-5D6E-409C-BE32-E72D297353CC}">
              <c16:uniqueId val="{00000000-1A44-49D6-B683-2CB384332D9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1A44-49D6-B683-2CB384332D9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96.63</c:v>
                </c:pt>
                <c:pt idx="1">
                  <c:v>100</c:v>
                </c:pt>
                <c:pt idx="2">
                  <c:v>100</c:v>
                </c:pt>
                <c:pt idx="3">
                  <c:v>100</c:v>
                </c:pt>
                <c:pt idx="4">
                  <c:v>100</c:v>
                </c:pt>
              </c:numCache>
            </c:numRef>
          </c:val>
          <c:extLst>
            <c:ext xmlns:c16="http://schemas.microsoft.com/office/drawing/2014/chart" uri="{C3380CC4-5D6E-409C-BE32-E72D297353CC}">
              <c16:uniqueId val="{00000000-7C11-4277-836A-79737BA0DEC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7C11-4277-836A-79737BA0DEC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69.03</c:v>
                </c:pt>
                <c:pt idx="1">
                  <c:v>67.75</c:v>
                </c:pt>
                <c:pt idx="2">
                  <c:v>65.78</c:v>
                </c:pt>
                <c:pt idx="3">
                  <c:v>80.72</c:v>
                </c:pt>
                <c:pt idx="4">
                  <c:v>80.17</c:v>
                </c:pt>
              </c:numCache>
            </c:numRef>
          </c:val>
          <c:extLst>
            <c:ext xmlns:c16="http://schemas.microsoft.com/office/drawing/2014/chart" uri="{C3380CC4-5D6E-409C-BE32-E72D297353CC}">
              <c16:uniqueId val="{00000000-1EBC-45E8-B2DC-F4F8EAA2C96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1EBC-45E8-B2DC-F4F8EAA2C96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9D-46B1-88BE-B4AAD770C698}"/>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9D-46B1-88BE-B4AAD770C698}"/>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EA-4719-910A-B3640A8A813F}"/>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EA-4719-910A-B3640A8A813F}"/>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E5-49D4-949E-A2BE461EBED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E5-49D4-949E-A2BE461EBED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2E-40C9-8E44-4D7E067D283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2E-40C9-8E44-4D7E067D283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894.7</c:v>
                </c:pt>
                <c:pt idx="1">
                  <c:v>780.18</c:v>
                </c:pt>
                <c:pt idx="2">
                  <c:v>663.15</c:v>
                </c:pt>
                <c:pt idx="3">
                  <c:v>550.92999999999995</c:v>
                </c:pt>
                <c:pt idx="4">
                  <c:v>454.03</c:v>
                </c:pt>
              </c:numCache>
            </c:numRef>
          </c:val>
          <c:extLst>
            <c:ext xmlns:c16="http://schemas.microsoft.com/office/drawing/2014/chart" uri="{C3380CC4-5D6E-409C-BE32-E72D297353CC}">
              <c16:uniqueId val="{00000000-DE81-45B3-948E-F4983209F82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DE81-45B3-948E-F4983209F82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32.31</c:v>
                </c:pt>
                <c:pt idx="1">
                  <c:v>33.200000000000003</c:v>
                </c:pt>
                <c:pt idx="2">
                  <c:v>34.909999999999997</c:v>
                </c:pt>
                <c:pt idx="3">
                  <c:v>19.38</c:v>
                </c:pt>
                <c:pt idx="4">
                  <c:v>19.03</c:v>
                </c:pt>
              </c:numCache>
            </c:numRef>
          </c:val>
          <c:extLst>
            <c:ext xmlns:c16="http://schemas.microsoft.com/office/drawing/2014/chart" uri="{C3380CC4-5D6E-409C-BE32-E72D297353CC}">
              <c16:uniqueId val="{00000000-6D96-4E06-9D65-DA22EF2133C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6D96-4E06-9D65-DA22EF2133C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545.26</c:v>
                </c:pt>
                <c:pt idx="1">
                  <c:v>525.63</c:v>
                </c:pt>
                <c:pt idx="2">
                  <c:v>511.96</c:v>
                </c:pt>
                <c:pt idx="3">
                  <c:v>926.53</c:v>
                </c:pt>
                <c:pt idx="4">
                  <c:v>932.84</c:v>
                </c:pt>
              </c:numCache>
            </c:numRef>
          </c:val>
          <c:extLst>
            <c:ext xmlns:c16="http://schemas.microsoft.com/office/drawing/2014/chart" uri="{C3380CC4-5D6E-409C-BE32-E72D297353CC}">
              <c16:uniqueId val="{00000000-1901-47F2-8167-87E7042B2EC4}"/>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1901-47F2-8167-87E7042B2EC4}"/>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熊本県　南関町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D4</v>
      </c>
      <c r="X8" s="66"/>
      <c r="Y8" s="66"/>
      <c r="Z8" s="66"/>
      <c r="AA8" s="66"/>
      <c r="AB8" s="66"/>
      <c r="AC8" s="66"/>
      <c r="AD8" s="66" t="str">
        <f>データ!$M$6</f>
        <v>非設置</v>
      </c>
      <c r="AE8" s="66"/>
      <c r="AF8" s="66"/>
      <c r="AG8" s="66"/>
      <c r="AH8" s="66"/>
      <c r="AI8" s="66"/>
      <c r="AJ8" s="66"/>
      <c r="AK8" s="2"/>
      <c r="AL8" s="55">
        <f>データ!$R$6</f>
        <v>9201</v>
      </c>
      <c r="AM8" s="55"/>
      <c r="AN8" s="55"/>
      <c r="AO8" s="55"/>
      <c r="AP8" s="55"/>
      <c r="AQ8" s="55"/>
      <c r="AR8" s="55"/>
      <c r="AS8" s="55"/>
      <c r="AT8" s="45">
        <f>データ!$S$6</f>
        <v>68.92</v>
      </c>
      <c r="AU8" s="45"/>
      <c r="AV8" s="45"/>
      <c r="AW8" s="45"/>
      <c r="AX8" s="45"/>
      <c r="AY8" s="45"/>
      <c r="AZ8" s="45"/>
      <c r="BA8" s="45"/>
      <c r="BB8" s="45">
        <f>データ!$T$6</f>
        <v>133.5</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0.93</v>
      </c>
      <c r="Q10" s="45"/>
      <c r="R10" s="45"/>
      <c r="S10" s="45"/>
      <c r="T10" s="45"/>
      <c r="U10" s="45"/>
      <c r="V10" s="45"/>
      <c r="W10" s="55">
        <f>データ!$Q$6</f>
        <v>3300</v>
      </c>
      <c r="X10" s="55"/>
      <c r="Y10" s="55"/>
      <c r="Z10" s="55"/>
      <c r="AA10" s="55"/>
      <c r="AB10" s="55"/>
      <c r="AC10" s="55"/>
      <c r="AD10" s="2"/>
      <c r="AE10" s="2"/>
      <c r="AF10" s="2"/>
      <c r="AG10" s="2"/>
      <c r="AH10" s="2"/>
      <c r="AI10" s="2"/>
      <c r="AJ10" s="2"/>
      <c r="AK10" s="2"/>
      <c r="AL10" s="55">
        <f>データ!$U$6</f>
        <v>85</v>
      </c>
      <c r="AM10" s="55"/>
      <c r="AN10" s="55"/>
      <c r="AO10" s="55"/>
      <c r="AP10" s="55"/>
      <c r="AQ10" s="55"/>
      <c r="AR10" s="55"/>
      <c r="AS10" s="55"/>
      <c r="AT10" s="45">
        <f>データ!$V$6</f>
        <v>0.03</v>
      </c>
      <c r="AU10" s="45"/>
      <c r="AV10" s="45"/>
      <c r="AW10" s="45"/>
      <c r="AX10" s="45"/>
      <c r="AY10" s="45"/>
      <c r="AZ10" s="45"/>
      <c r="BA10" s="45"/>
      <c r="BB10" s="45">
        <f>データ!$W$6</f>
        <v>2833.33</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115</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116</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117</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42</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K5/u7FazxRfD/xe9WG1rQLMA0UCa9R5Pp1V22h8yCa+WAzuKl9B/lLqcG3qqGnFk/D3PMB0m81pQF65BJHTC1A==" saltValue="jNUJNoZ+HIZeor4N8F8iX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433675</v>
      </c>
      <c r="D6" s="20">
        <f t="shared" si="3"/>
        <v>47</v>
      </c>
      <c r="E6" s="20">
        <f t="shared" si="3"/>
        <v>1</v>
      </c>
      <c r="F6" s="20">
        <f t="shared" si="3"/>
        <v>0</v>
      </c>
      <c r="G6" s="20">
        <f t="shared" si="3"/>
        <v>0</v>
      </c>
      <c r="H6" s="20" t="str">
        <f t="shared" si="3"/>
        <v>熊本県　南関町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0.93</v>
      </c>
      <c r="Q6" s="21">
        <f t="shared" si="3"/>
        <v>3300</v>
      </c>
      <c r="R6" s="21">
        <f t="shared" si="3"/>
        <v>9201</v>
      </c>
      <c r="S6" s="21">
        <f t="shared" si="3"/>
        <v>68.92</v>
      </c>
      <c r="T6" s="21">
        <f t="shared" si="3"/>
        <v>133.5</v>
      </c>
      <c r="U6" s="21">
        <f t="shared" si="3"/>
        <v>85</v>
      </c>
      <c r="V6" s="21">
        <f t="shared" si="3"/>
        <v>0.03</v>
      </c>
      <c r="W6" s="21">
        <f t="shared" si="3"/>
        <v>2833.33</v>
      </c>
      <c r="X6" s="22">
        <f>IF(X7="",NA(),X7)</f>
        <v>69.03</v>
      </c>
      <c r="Y6" s="22">
        <f t="shared" ref="Y6:AG6" si="4">IF(Y7="",NA(),Y7)</f>
        <v>67.75</v>
      </c>
      <c r="Z6" s="22">
        <f t="shared" si="4"/>
        <v>65.78</v>
      </c>
      <c r="AA6" s="22">
        <f t="shared" si="4"/>
        <v>80.72</v>
      </c>
      <c r="AB6" s="22">
        <f t="shared" si="4"/>
        <v>80.17</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894.7</v>
      </c>
      <c r="BF6" s="22">
        <f t="shared" ref="BF6:BN6" si="7">IF(BF7="",NA(),BF7)</f>
        <v>780.18</v>
      </c>
      <c r="BG6" s="22">
        <f t="shared" si="7"/>
        <v>663.15</v>
      </c>
      <c r="BH6" s="22">
        <f t="shared" si="7"/>
        <v>550.92999999999995</v>
      </c>
      <c r="BI6" s="22">
        <f t="shared" si="7"/>
        <v>454.03</v>
      </c>
      <c r="BJ6" s="22">
        <f t="shared" si="7"/>
        <v>1302.33</v>
      </c>
      <c r="BK6" s="22">
        <f t="shared" si="7"/>
        <v>1274.21</v>
      </c>
      <c r="BL6" s="22">
        <f t="shared" si="7"/>
        <v>1183.92</v>
      </c>
      <c r="BM6" s="22">
        <f t="shared" si="7"/>
        <v>1128.72</v>
      </c>
      <c r="BN6" s="22">
        <f t="shared" si="7"/>
        <v>1125.25</v>
      </c>
      <c r="BO6" s="21" t="str">
        <f>IF(BO7="","",IF(BO7="-","【-】","【"&amp;SUBSTITUTE(TEXT(BO7,"#,##0.00"),"-","△")&amp;"】"))</f>
        <v>【940.88】</v>
      </c>
      <c r="BP6" s="22">
        <f>IF(BP7="",NA(),BP7)</f>
        <v>32.31</v>
      </c>
      <c r="BQ6" s="22">
        <f t="shared" ref="BQ6:BY6" si="8">IF(BQ7="",NA(),BQ7)</f>
        <v>33.200000000000003</v>
      </c>
      <c r="BR6" s="22">
        <f t="shared" si="8"/>
        <v>34.909999999999997</v>
      </c>
      <c r="BS6" s="22">
        <f t="shared" si="8"/>
        <v>19.38</v>
      </c>
      <c r="BT6" s="22">
        <f t="shared" si="8"/>
        <v>19.03</v>
      </c>
      <c r="BU6" s="22">
        <f t="shared" si="8"/>
        <v>40.89</v>
      </c>
      <c r="BV6" s="22">
        <f t="shared" si="8"/>
        <v>41.25</v>
      </c>
      <c r="BW6" s="22">
        <f t="shared" si="8"/>
        <v>42.5</v>
      </c>
      <c r="BX6" s="22">
        <f t="shared" si="8"/>
        <v>41.84</v>
      </c>
      <c r="BY6" s="22">
        <f t="shared" si="8"/>
        <v>41.44</v>
      </c>
      <c r="BZ6" s="21" t="str">
        <f>IF(BZ7="","",IF(BZ7="-","【-】","【"&amp;SUBSTITUTE(TEXT(BZ7,"#,##0.00"),"-","△")&amp;"】"))</f>
        <v>【54.59】</v>
      </c>
      <c r="CA6" s="22">
        <f>IF(CA7="",NA(),CA7)</f>
        <v>545.26</v>
      </c>
      <c r="CB6" s="22">
        <f t="shared" ref="CB6:CJ6" si="9">IF(CB7="",NA(),CB7)</f>
        <v>525.63</v>
      </c>
      <c r="CC6" s="22">
        <f t="shared" si="9"/>
        <v>511.96</v>
      </c>
      <c r="CD6" s="22">
        <f t="shared" si="9"/>
        <v>926.53</v>
      </c>
      <c r="CE6" s="22">
        <f t="shared" si="9"/>
        <v>932.84</v>
      </c>
      <c r="CF6" s="22">
        <f t="shared" si="9"/>
        <v>383.2</v>
      </c>
      <c r="CG6" s="22">
        <f t="shared" si="9"/>
        <v>383.25</v>
      </c>
      <c r="CH6" s="22">
        <f t="shared" si="9"/>
        <v>377.72</v>
      </c>
      <c r="CI6" s="22">
        <f t="shared" si="9"/>
        <v>390.47</v>
      </c>
      <c r="CJ6" s="22">
        <f t="shared" si="9"/>
        <v>403.61</v>
      </c>
      <c r="CK6" s="21" t="str">
        <f>IF(CK7="","",IF(CK7="-","【-】","【"&amp;SUBSTITUTE(TEXT(CK7,"#,##0.00"),"-","△")&amp;"】"))</f>
        <v>【301.20】</v>
      </c>
      <c r="CL6" s="22">
        <f>IF(CL7="",NA(),CL7)</f>
        <v>42.17</v>
      </c>
      <c r="CM6" s="22">
        <f t="shared" ref="CM6:CU6" si="10">IF(CM7="",NA(),CM7)</f>
        <v>41.96</v>
      </c>
      <c r="CN6" s="22">
        <f t="shared" si="10"/>
        <v>41.87</v>
      </c>
      <c r="CO6" s="22">
        <f t="shared" si="10"/>
        <v>42.61</v>
      </c>
      <c r="CP6" s="22">
        <f t="shared" si="10"/>
        <v>42.53</v>
      </c>
      <c r="CQ6" s="22">
        <f t="shared" si="10"/>
        <v>47.95</v>
      </c>
      <c r="CR6" s="22">
        <f t="shared" si="10"/>
        <v>48.26</v>
      </c>
      <c r="CS6" s="22">
        <f t="shared" si="10"/>
        <v>48.01</v>
      </c>
      <c r="CT6" s="22">
        <f t="shared" si="10"/>
        <v>49.08</v>
      </c>
      <c r="CU6" s="22">
        <f t="shared" si="10"/>
        <v>51.46</v>
      </c>
      <c r="CV6" s="21" t="str">
        <f>IF(CV7="","",IF(CV7="-","【-】","【"&amp;SUBSTITUTE(TEXT(CV7,"#,##0.00"),"-","△")&amp;"】"))</f>
        <v>【56.42】</v>
      </c>
      <c r="CW6" s="22">
        <f>IF(CW7="",NA(),CW7)</f>
        <v>96.63</v>
      </c>
      <c r="CX6" s="22">
        <f t="shared" ref="CX6:DF6" si="11">IF(CX7="",NA(),CX7)</f>
        <v>100</v>
      </c>
      <c r="CY6" s="22">
        <f t="shared" si="11"/>
        <v>100</v>
      </c>
      <c r="CZ6" s="22">
        <f t="shared" si="11"/>
        <v>100</v>
      </c>
      <c r="DA6" s="22">
        <f t="shared" si="11"/>
        <v>100</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433675</v>
      </c>
      <c r="D7" s="24">
        <v>47</v>
      </c>
      <c r="E7" s="24">
        <v>1</v>
      </c>
      <c r="F7" s="24">
        <v>0</v>
      </c>
      <c r="G7" s="24">
        <v>0</v>
      </c>
      <c r="H7" s="24" t="s">
        <v>96</v>
      </c>
      <c r="I7" s="24" t="s">
        <v>97</v>
      </c>
      <c r="J7" s="24" t="s">
        <v>98</v>
      </c>
      <c r="K7" s="24" t="s">
        <v>99</v>
      </c>
      <c r="L7" s="24" t="s">
        <v>100</v>
      </c>
      <c r="M7" s="24" t="s">
        <v>101</v>
      </c>
      <c r="N7" s="25" t="s">
        <v>102</v>
      </c>
      <c r="O7" s="25" t="s">
        <v>103</v>
      </c>
      <c r="P7" s="25">
        <v>0.93</v>
      </c>
      <c r="Q7" s="25">
        <v>3300</v>
      </c>
      <c r="R7" s="25">
        <v>9201</v>
      </c>
      <c r="S7" s="25">
        <v>68.92</v>
      </c>
      <c r="T7" s="25">
        <v>133.5</v>
      </c>
      <c r="U7" s="25">
        <v>85</v>
      </c>
      <c r="V7" s="25">
        <v>0.03</v>
      </c>
      <c r="W7" s="25">
        <v>2833.33</v>
      </c>
      <c r="X7" s="25">
        <v>69.03</v>
      </c>
      <c r="Y7" s="25">
        <v>67.75</v>
      </c>
      <c r="Z7" s="25">
        <v>65.78</v>
      </c>
      <c r="AA7" s="25">
        <v>80.72</v>
      </c>
      <c r="AB7" s="25">
        <v>80.17</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894.7</v>
      </c>
      <c r="BF7" s="25">
        <v>780.18</v>
      </c>
      <c r="BG7" s="25">
        <v>663.15</v>
      </c>
      <c r="BH7" s="25">
        <v>550.92999999999995</v>
      </c>
      <c r="BI7" s="25">
        <v>454.03</v>
      </c>
      <c r="BJ7" s="25">
        <v>1302.33</v>
      </c>
      <c r="BK7" s="25">
        <v>1274.21</v>
      </c>
      <c r="BL7" s="25">
        <v>1183.92</v>
      </c>
      <c r="BM7" s="25">
        <v>1128.72</v>
      </c>
      <c r="BN7" s="25">
        <v>1125.25</v>
      </c>
      <c r="BO7" s="25">
        <v>940.88</v>
      </c>
      <c r="BP7" s="25">
        <v>32.31</v>
      </c>
      <c r="BQ7" s="25">
        <v>33.200000000000003</v>
      </c>
      <c r="BR7" s="25">
        <v>34.909999999999997</v>
      </c>
      <c r="BS7" s="25">
        <v>19.38</v>
      </c>
      <c r="BT7" s="25">
        <v>19.03</v>
      </c>
      <c r="BU7" s="25">
        <v>40.89</v>
      </c>
      <c r="BV7" s="25">
        <v>41.25</v>
      </c>
      <c r="BW7" s="25">
        <v>42.5</v>
      </c>
      <c r="BX7" s="25">
        <v>41.84</v>
      </c>
      <c r="BY7" s="25">
        <v>41.44</v>
      </c>
      <c r="BZ7" s="25">
        <v>54.59</v>
      </c>
      <c r="CA7" s="25">
        <v>545.26</v>
      </c>
      <c r="CB7" s="25">
        <v>525.63</v>
      </c>
      <c r="CC7" s="25">
        <v>511.96</v>
      </c>
      <c r="CD7" s="25">
        <v>926.53</v>
      </c>
      <c r="CE7" s="25">
        <v>932.84</v>
      </c>
      <c r="CF7" s="25">
        <v>383.2</v>
      </c>
      <c r="CG7" s="25">
        <v>383.25</v>
      </c>
      <c r="CH7" s="25">
        <v>377.72</v>
      </c>
      <c r="CI7" s="25">
        <v>390.47</v>
      </c>
      <c r="CJ7" s="25">
        <v>403.61</v>
      </c>
      <c r="CK7" s="25">
        <v>301.2</v>
      </c>
      <c r="CL7" s="25">
        <v>42.17</v>
      </c>
      <c r="CM7" s="25">
        <v>41.96</v>
      </c>
      <c r="CN7" s="25">
        <v>41.87</v>
      </c>
      <c r="CO7" s="25">
        <v>42.61</v>
      </c>
      <c r="CP7" s="25">
        <v>42.53</v>
      </c>
      <c r="CQ7" s="25">
        <v>47.95</v>
      </c>
      <c r="CR7" s="25">
        <v>48.26</v>
      </c>
      <c r="CS7" s="25">
        <v>48.01</v>
      </c>
      <c r="CT7" s="25">
        <v>49.08</v>
      </c>
      <c r="CU7" s="25">
        <v>51.46</v>
      </c>
      <c r="CV7" s="25">
        <v>56.42</v>
      </c>
      <c r="CW7" s="25">
        <v>96.63</v>
      </c>
      <c r="CX7" s="25">
        <v>100</v>
      </c>
      <c r="CY7" s="25">
        <v>100</v>
      </c>
      <c r="CZ7" s="25">
        <v>100</v>
      </c>
      <c r="DA7" s="25">
        <v>100</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112</v>
      </c>
      <c r="D13" t="s">
        <v>113</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4812117</cp:lastModifiedBy>
  <cp:lastPrinted>2023-01-30T04:17:15Z</cp:lastPrinted>
  <dcterms:created xsi:type="dcterms:W3CDTF">2022-12-01T01:11:40Z</dcterms:created>
  <dcterms:modified xsi:type="dcterms:W3CDTF">2023-01-30T04:17:17Z</dcterms:modified>
  <cp:category/>
</cp:coreProperties>
</file>