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6.2.106\平成31年度\06_建設部\03_下水道課\01_管理係\公営企業\R04\02.照会・回答\【1_24（火）期限】公営企業に係る経営比較分析表（令和３年度決算）の分析等について（依頼）_20230112\08 菊池市\下水道（修正）\"/>
    </mc:Choice>
  </mc:AlternateContent>
  <workbookProtection workbookAlgorithmName="SHA-512" workbookHashValue="ZStZxPX3Bhrha7zk8WfLn/sYL6icFyNDf0GG4TGTnGAjNMlg4VbrahI+vbhsRuzXPa0yo2bZoLPLqpQaDB7mUQ==" workbookSaltValue="lR0bUSaVIxNb7zjpCpr0XA=="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<sst xmlns="http://schemas.openxmlformats.org/spreadsheetml/2006/main" count="307" uniqueCount="116">
  <si>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</si>
  <si>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</si>
  <si>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</si>
  <si>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</si>
  <si>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</si>
  <si>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</si>
  <si>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</si>
  <si>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</si>
  <si>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</si>
  <si>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</si>
  <si>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</si>
  <si>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</si>
  <si>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</si>
  <si>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</si>
  <si>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</si>
  <si>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</si>
  <si>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</si>
  <si>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</si>
  <si>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</si>
  <si>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</si>
  <si>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</si>
  <si>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</si>
  <si>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</si>
  <si>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</si>
  <si>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</si>
  <si>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</si>
  <si>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</si>
  <si>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</si>
  <si>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</si>
  <si>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</si>
  <si>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</si>
  <si>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</si>
  <si>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</si>
  <si>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</si>
  <si>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</si>
  <si>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</si>
  <si>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</si>
  <si>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</si>
  <si>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</si>
  <si>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</si>
  <si>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</si>
  <si>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</si>
  <si>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</si>
  <si>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</si>
  <si>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</si>
  <si>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</si>
  <si>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</si>
  <si>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</si>
  <si>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</si>
  <si>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</si>
  <si>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</si>
  <si>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</si>
  <si>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</si>
  <si>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</si>
  <si>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</si>
  <si>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</si>
  <si>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</si>
  <si>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</si>
  <si>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</si>
  <si>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</si>
  <si>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</si>
  <si>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</si>
  <si>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</si>
  <si>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</si>
  <si>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</si>
  <si>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</si>
  <si>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</si>
  <si>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</si>
  <si>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</si>
  <si>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</si>
  <si>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</si>
  <si>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</si>
  <si>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</si>
  <si>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</si>
  <si>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</si>
  <si>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</si>
  <si>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</si>
  <si>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</si>
  <si>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</si>
  <si>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</si>
  <si>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</si>
  <si>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</si>
  <si>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</si>
  <si>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</si>
  <si>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</si>
  <si>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</si>
  <si>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</si>
  <si>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</si>
  <si>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</si>
  <si>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</si>
  <si>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</si>
  <si>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</si>
  <si>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</si>
  <si>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</si>
  <si>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</si>
  <si>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</si>
  <si>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</si>
  <si>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</si>
  <si>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</si>
  <si>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</si>
  <si>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</si>
  <si>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</si>
  <si>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</si>
  <si>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</si>
  <si>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</si>
  <si>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</si>
  <si>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</si>
  <si>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</si>
  <si>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</si>
  <si>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</si>
  <si>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</si>
  <si>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</si>
  <si>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</si>
  <si>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有形固定資産減価償却率は、法適用2年目であり今後上昇が見込まれる。
　平成13年に供用開始し、耐用年数に達していないため、老朽化は見られないが、今後修繕や更新が発生していくことが予想される。</t>
    <rPh sb="1" eb="3">
      <t>ユウケイ</t>
    </rPh>
    <rPh sb="3" eb="5">
      <t>コテイ</t>
    </rPh>
    <rPh sb="5" eb="7">
      <t>シサン</t>
    </rPh>
    <rPh sb="7" eb="9">
      <t>ゲンカ</t>
    </rPh>
    <rPh sb="9" eb="11">
      <t>ショウキャク</t>
    </rPh>
    <rPh sb="11" eb="12">
      <t>リツ</t>
    </rPh>
    <rPh sb="14" eb="15">
      <t>ホウ</t>
    </rPh>
    <rPh sb="15" eb="17">
      <t>テキヨウ</t>
    </rPh>
    <rPh sb="18" eb="20">
      <t>ネンメ</t>
    </rPh>
    <rPh sb="23" eb="25">
      <t>コンゴ</t>
    </rPh>
    <rPh sb="25" eb="27">
      <t>ジョウショウ</t>
    </rPh>
    <rPh sb="28" eb="30">
      <t>ミコ</t>
    </rPh>
    <rPh sb="36" eb="38">
      <t>ヘイセイ</t>
    </rPh>
    <rPh sb="40" eb="41">
      <t>ネン</t>
    </rPh>
    <rPh sb="42" eb="44">
      <t>キョウヨウ</t>
    </rPh>
    <rPh sb="44" eb="46">
      <t>カイシ</t>
    </rPh>
    <rPh sb="48" eb="50">
      <t>タイヨウ</t>
    </rPh>
    <rPh sb="50" eb="52">
      <t>ネンスウ</t>
    </rPh>
    <rPh sb="53" eb="54">
      <t>タッ</t>
    </rPh>
    <rPh sb="62" eb="65">
      <t>ロウキュウカ</t>
    </rPh>
    <rPh sb="66" eb="67">
      <t>ミ</t>
    </rPh>
    <phoneticPr fontId="4"/>
  </si>
  <si>
    <t>　現在の経営状況としては、健全とは言えない状況となっている。
　規模が小さい事業であり、今後も人口減による使用料収入の減少により経費回収率の悪化が見込まれるため、汚水処理原価の抑制を図りながら経営戦略を基に適正な使用料を検討し、健全な事業運営を実施していく必要がある。</t>
    <rPh sb="1" eb="3">
      <t>ゲンザイ</t>
    </rPh>
    <rPh sb="4" eb="6">
      <t>ケイエイ</t>
    </rPh>
    <rPh sb="6" eb="8">
      <t>ジョウキョウ</t>
    </rPh>
    <rPh sb="32" eb="34">
      <t>キボ</t>
    </rPh>
    <rPh sb="35" eb="36">
      <t>チイ</t>
    </rPh>
    <rPh sb="38" eb="40">
      <t>ジギョウ</t>
    </rPh>
    <rPh sb="44" eb="46">
      <t>コンゴ</t>
    </rPh>
    <rPh sb="47" eb="50">
      <t>ジンコウゲン</t>
    </rPh>
    <rPh sb="64" eb="66">
      <t>ケイヒ</t>
    </rPh>
    <rPh sb="66" eb="68">
      <t>カイシュウ</t>
    </rPh>
    <rPh sb="68" eb="69">
      <t>リツ</t>
    </rPh>
    <rPh sb="70" eb="72">
      <t>アッカ</t>
    </rPh>
    <rPh sb="73" eb="75">
      <t>ミコ</t>
    </rPh>
    <rPh sb="81" eb="83">
      <t>オスイ</t>
    </rPh>
    <rPh sb="83" eb="85">
      <t>ショリ</t>
    </rPh>
    <rPh sb="85" eb="87">
      <t>ゲンカ</t>
    </rPh>
    <rPh sb="88" eb="90">
      <t>ヨクセイ</t>
    </rPh>
    <rPh sb="91" eb="92">
      <t>ハカ</t>
    </rPh>
    <rPh sb="96" eb="98">
      <t>ケイエイ</t>
    </rPh>
    <rPh sb="98" eb="100">
      <t>センリャク</t>
    </rPh>
    <rPh sb="101" eb="102">
      <t>モト</t>
    </rPh>
    <rPh sb="103" eb="105">
      <t>テキセイ</t>
    </rPh>
    <rPh sb="106" eb="109">
      <t>シヨウリョウ</t>
    </rPh>
    <rPh sb="110" eb="112">
      <t>ケントウ</t>
    </rPh>
    <rPh sb="114" eb="116">
      <t>ケンゼン</t>
    </rPh>
    <rPh sb="117" eb="119">
      <t>ジギョウ</t>
    </rPh>
    <rPh sb="119" eb="121">
      <t>ウンエイ</t>
    </rPh>
    <rPh sb="122" eb="124">
      <t>ジッシ</t>
    </rPh>
    <rPh sb="128" eb="130">
      <t>ヒツヨウ</t>
    </rPh>
    <phoneticPr fontId="4"/>
  </si>
  <si>
    <t>　経常収支比率は100％を超えているが、経費回収率は50％台と低く、一般会計からの繰り入れに頼った経営となっている。
　流動比率については、運転資金を増やすために繰入金を若干多く繰り入れたことにより増加した。
　企業債残高対事業規模比率は、企業債の償還についても繰入金に頼る状況であり改善を図る必要がある。</t>
    <rPh sb="1" eb="3">
      <t>ケイジョウ</t>
    </rPh>
    <rPh sb="3" eb="5">
      <t>シュウシ</t>
    </rPh>
    <rPh sb="5" eb="7">
      <t>ヒリツ</t>
    </rPh>
    <rPh sb="13" eb="14">
      <t>コ</t>
    </rPh>
    <rPh sb="20" eb="22">
      <t>ケイヒ</t>
    </rPh>
    <rPh sb="22" eb="24">
      <t>カイシュウ</t>
    </rPh>
    <rPh sb="24" eb="25">
      <t>リツ</t>
    </rPh>
    <rPh sb="29" eb="30">
      <t>ダイ</t>
    </rPh>
    <rPh sb="31" eb="32">
      <t>ヒク</t>
    </rPh>
    <rPh sb="34" eb="36">
      <t>イッパン</t>
    </rPh>
    <rPh sb="36" eb="38">
      <t>カイケイ</t>
    </rPh>
    <rPh sb="41" eb="42">
      <t>ク</t>
    </rPh>
    <rPh sb="43" eb="44">
      <t>イ</t>
    </rPh>
    <rPh sb="46" eb="47">
      <t>タヨ</t>
    </rPh>
    <rPh sb="49" eb="51">
      <t>ケイエイ</t>
    </rPh>
    <rPh sb="60" eb="62">
      <t>リュウドウ</t>
    </rPh>
    <rPh sb="62" eb="64">
      <t>ヒリツ</t>
    </rPh>
    <rPh sb="99" eb="101">
      <t>ゾウカ</t>
    </rPh>
    <rPh sb="106" eb="108">
      <t>キギョウ</t>
    </rPh>
    <rPh sb="108" eb="109">
      <t>サイ</t>
    </rPh>
    <rPh sb="109" eb="111">
      <t>ザンダカ</t>
    </rPh>
    <rPh sb="111" eb="112">
      <t>タイ</t>
    </rPh>
    <rPh sb="112" eb="114">
      <t>ジギョウ</t>
    </rPh>
    <rPh sb="114" eb="116">
      <t>キボ</t>
    </rPh>
    <rPh sb="116" eb="118">
      <t>ヒリツ</t>
    </rPh>
    <rPh sb="120" eb="122">
      <t>キギョウ</t>
    </rPh>
    <rPh sb="122" eb="123">
      <t>サイ</t>
    </rPh>
    <rPh sb="124" eb="126">
      <t>ショウカン</t>
    </rPh>
    <rPh sb="131" eb="133">
      <t>クリイレ</t>
    </rPh>
    <rPh sb="133" eb="134">
      <t>キン</t>
    </rPh>
    <rPh sb="135" eb="136">
      <t>タヨ</t>
    </rPh>
    <rPh sb="137" eb="139">
      <t>ジョウキョウ</t>
    </rPh>
    <rPh sb="142" eb="144">
      <t>カイゼン</t>
    </rPh>
    <rPh sb="145" eb="146">
      <t>ハカ</t>
    </rPh>
    <rPh sb="147" eb="1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</si>
</sst>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E3-429D-877C-2A70B86F2D3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BE3-429D-877C-2A70B86F2D3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50</c:v>
                </c:pt>
                <c:pt idx="4">
                  <c:v>50</c:v>
                </c:pt>
              </c:numCache>
            </c:numRef>
          </c:val>
          <c:extLst>
            <c:ext xmlns:c16="http://schemas.microsoft.com/office/drawing/2014/chart" uri="{C3380CC4-5D6E-409C-BE32-E72D297353CC}">
              <c16:uniqueId val="{00000000-A8CB-4736-8F5B-84D2D65CDA7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46.36</c:v>
                </c:pt>
                <c:pt idx="4">
                  <c:v>228.91</c:v>
                </c:pt>
              </c:numCache>
            </c:numRef>
          </c:val>
          <c:smooth val="0"/>
          <c:extLst>
            <c:ext xmlns:c16="http://schemas.microsoft.com/office/drawing/2014/chart" uri="{C3380CC4-5D6E-409C-BE32-E72D297353CC}">
              <c16:uniqueId val="{00000001-A8CB-4736-8F5B-84D2D65CDA7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291B-4A8A-A0BB-DD06020E564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83.08</c:v>
                </c:pt>
                <c:pt idx="4">
                  <c:v>82.61</c:v>
                </c:pt>
              </c:numCache>
            </c:numRef>
          </c:val>
          <c:smooth val="0"/>
          <c:extLst>
            <c:ext xmlns:c16="http://schemas.microsoft.com/office/drawing/2014/chart" uri="{C3380CC4-5D6E-409C-BE32-E72D297353CC}">
              <c16:uniqueId val="{00000001-291B-4A8A-A0BB-DD06020E564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140.16999999999999</c:v>
                </c:pt>
                <c:pt idx="4">
                  <c:v>140.9</c:v>
                </c:pt>
              </c:numCache>
            </c:numRef>
          </c:val>
          <c:extLst>
            <c:ext xmlns:c16="http://schemas.microsoft.com/office/drawing/2014/chart" uri="{C3380CC4-5D6E-409C-BE32-E72D297353CC}">
              <c16:uniqueId val="{00000000-6FCC-4BE5-BE3A-82EE36604DC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96.14</c:v>
                </c:pt>
                <c:pt idx="4">
                  <c:v>95.6</c:v>
                </c:pt>
              </c:numCache>
            </c:numRef>
          </c:val>
          <c:smooth val="0"/>
          <c:extLst>
            <c:ext xmlns:c16="http://schemas.microsoft.com/office/drawing/2014/chart" uri="{C3380CC4-5D6E-409C-BE32-E72D297353CC}">
              <c16:uniqueId val="{00000001-6FCC-4BE5-BE3A-82EE36604DC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9.5500000000000007</c:v>
                </c:pt>
                <c:pt idx="4">
                  <c:v>19.100000000000001</c:v>
                </c:pt>
              </c:numCache>
            </c:numRef>
          </c:val>
          <c:extLst>
            <c:ext xmlns:c16="http://schemas.microsoft.com/office/drawing/2014/chart" uri="{C3380CC4-5D6E-409C-BE32-E72D297353CC}">
              <c16:uniqueId val="{00000000-6BB6-40A7-82BA-1A3F29C6F4A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33.75</c:v>
                </c:pt>
                <c:pt idx="4">
                  <c:v>36.21</c:v>
                </c:pt>
              </c:numCache>
            </c:numRef>
          </c:val>
          <c:smooth val="0"/>
          <c:extLst>
            <c:ext xmlns:c16="http://schemas.microsoft.com/office/drawing/2014/chart" uri="{C3380CC4-5D6E-409C-BE32-E72D297353CC}">
              <c16:uniqueId val="{00000001-6BB6-40A7-82BA-1A3F29C6F4A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D3-4EEB-B1BF-0148A8AE1BC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DD3-4EEB-B1BF-0148A8AE1BC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149.08000000000001</c:v>
                </c:pt>
                <c:pt idx="4" formatCode="#,##0.00;&quot;△&quot;#,##0.00">
                  <c:v>0</c:v>
                </c:pt>
              </c:numCache>
            </c:numRef>
          </c:val>
          <c:extLst>
            <c:ext xmlns:c16="http://schemas.microsoft.com/office/drawing/2014/chart" uri="{C3380CC4-5D6E-409C-BE32-E72D297353CC}">
              <c16:uniqueId val="{00000000-98FB-45D0-8537-EFFA71C2B16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237</c:v>
                </c:pt>
                <c:pt idx="4">
                  <c:v>257.23</c:v>
                </c:pt>
              </c:numCache>
            </c:numRef>
          </c:val>
          <c:smooth val="0"/>
          <c:extLst>
            <c:ext xmlns:c16="http://schemas.microsoft.com/office/drawing/2014/chart" uri="{C3380CC4-5D6E-409C-BE32-E72D297353CC}">
              <c16:uniqueId val="{00000001-98FB-45D0-8537-EFFA71C2B16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104.93</c:v>
                </c:pt>
                <c:pt idx="4">
                  <c:v>189.71</c:v>
                </c:pt>
              </c:numCache>
            </c:numRef>
          </c:val>
          <c:extLst>
            <c:ext xmlns:c16="http://schemas.microsoft.com/office/drawing/2014/chart" uri="{C3380CC4-5D6E-409C-BE32-E72D297353CC}">
              <c16:uniqueId val="{00000000-0FAD-4041-A179-AF71E575BF0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135.35</c:v>
                </c:pt>
                <c:pt idx="4">
                  <c:v>150.91999999999999</c:v>
                </c:pt>
              </c:numCache>
            </c:numRef>
          </c:val>
          <c:smooth val="0"/>
          <c:extLst>
            <c:ext xmlns:c16="http://schemas.microsoft.com/office/drawing/2014/chart" uri="{C3380CC4-5D6E-409C-BE32-E72D297353CC}">
              <c16:uniqueId val="{00000001-0FAD-4041-A179-AF71E575BF0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7AB-4CA3-8E96-C55658904FE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782.91</c:v>
                </c:pt>
                <c:pt idx="4">
                  <c:v>783.21</c:v>
                </c:pt>
              </c:numCache>
            </c:numRef>
          </c:val>
          <c:smooth val="0"/>
          <c:extLst>
            <c:ext xmlns:c16="http://schemas.microsoft.com/office/drawing/2014/chart" uri="{C3380CC4-5D6E-409C-BE32-E72D297353CC}">
              <c16:uniqueId val="{00000001-E7AB-4CA3-8E96-C55658904FE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56.79</c:v>
                </c:pt>
                <c:pt idx="4">
                  <c:v>52.88</c:v>
                </c:pt>
              </c:numCache>
            </c:numRef>
          </c:val>
          <c:extLst>
            <c:ext xmlns:c16="http://schemas.microsoft.com/office/drawing/2014/chart" uri="{C3380CC4-5D6E-409C-BE32-E72D297353CC}">
              <c16:uniqueId val="{00000000-E23C-4874-8B10-0A838EBC169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49.38</c:v>
                </c:pt>
                <c:pt idx="4">
                  <c:v>48.53</c:v>
                </c:pt>
              </c:numCache>
            </c:numRef>
          </c:val>
          <c:smooth val="0"/>
          <c:extLst>
            <c:ext xmlns:c16="http://schemas.microsoft.com/office/drawing/2014/chart" uri="{C3380CC4-5D6E-409C-BE32-E72D297353CC}">
              <c16:uniqueId val="{00000001-E23C-4874-8B10-0A838EBC169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341.67</c:v>
                </c:pt>
                <c:pt idx="4">
                  <c:v>367.37</c:v>
                </c:pt>
              </c:numCache>
            </c:numRef>
          </c:val>
          <c:extLst>
            <c:ext xmlns:c16="http://schemas.microsoft.com/office/drawing/2014/chart" uri="{C3380CC4-5D6E-409C-BE32-E72D297353CC}">
              <c16:uniqueId val="{00000000-C38B-434B-A7A2-D0B8EDCA3DF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316.97000000000003</c:v>
                </c:pt>
                <c:pt idx="4">
                  <c:v>326.17</c:v>
                </c:pt>
              </c:numCache>
            </c:numRef>
          </c:val>
          <c:smooth val="0"/>
          <c:extLst>
            <c:ext xmlns:c16="http://schemas.microsoft.com/office/drawing/2014/chart" uri="{C3380CC4-5D6E-409C-BE32-E72D297353CC}">
              <c16:uniqueId val="{00000001-C38B-434B-A7A2-D0B8EDCA3DF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菊池市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個別排水処理</v>
      </c>
      <c r="Q8" s="40"/>
      <c r="R8" s="40"/>
      <c r="S8" s="40"/>
      <c r="T8" s="40"/>
      <c r="U8" s="40"/>
      <c r="V8" s="40"/>
      <c r="W8" s="40" t="str">
        <f>データ!L6</f>
        <v>L2</v>
      </c>
      <c r="X8" s="40"/>
      <c r="Y8" s="40"/>
      <c r="Z8" s="40"/>
      <c r="AA8" s="40"/>
      <c r="AB8" s="40"/>
      <c r="AC8" s="40"/>
      <c r="AD8" s="41" t="str">
        <f>データ!$M$6</f>
        <v>非設置</v>
      </c>
      <c r="AE8" s="41"/>
      <c r="AF8" s="41"/>
      <c r="AG8" s="41"/>
      <c r="AH8" s="41"/>
      <c r="AI8" s="41"/>
      <c r="AJ8" s="41"/>
      <c r="AK8" s="3"/>
      <c r="AL8" s="42">
        <f>データ!S6</f>
        <v>47414</v>
      </c>
      <c r="AM8" s="42"/>
      <c r="AN8" s="42"/>
      <c r="AO8" s="42"/>
      <c r="AP8" s="42"/>
      <c r="AQ8" s="42"/>
      <c r="AR8" s="42"/>
      <c r="AS8" s="42"/>
      <c r="AT8" s="35">
        <f>データ!T6</f>
        <v>276.85000000000002</v>
      </c>
      <c r="AU8" s="35"/>
      <c r="AV8" s="35"/>
      <c r="AW8" s="35"/>
      <c r="AX8" s="35"/>
      <c r="AY8" s="35"/>
      <c r="AZ8" s="35"/>
      <c r="BA8" s="35"/>
      <c r="BB8" s="35">
        <f>データ!U6</f>
        <v>171.26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17.86</v>
      </c>
      <c r="J10" s="35"/>
      <c r="K10" s="35"/>
      <c r="L10" s="35"/>
      <c r="M10" s="35"/>
      <c r="N10" s="35"/>
      <c r="O10" s="35"/>
      <c r="P10" s="35">
        <f>データ!P6</f>
        <v>0.02</v>
      </c>
      <c r="Q10" s="35"/>
      <c r="R10" s="35"/>
      <c r="S10" s="35"/>
      <c r="T10" s="35"/>
      <c r="U10" s="35"/>
      <c r="V10" s="35"/>
      <c r="W10" s="35">
        <f>データ!Q6</f>
        <v>100</v>
      </c>
      <c r="X10" s="35"/>
      <c r="Y10" s="35"/>
      <c r="Z10" s="35"/>
      <c r="AA10" s="35"/>
      <c r="AB10" s="35"/>
      <c r="AC10" s="35"/>
      <c r="AD10" s="42">
        <f>データ!R6</f>
        <v>3850</v>
      </c>
      <c r="AE10" s="42"/>
      <c r="AF10" s="42"/>
      <c r="AG10" s="42"/>
      <c r="AH10" s="42"/>
      <c r="AI10" s="42"/>
      <c r="AJ10" s="42"/>
      <c r="AK10" s="2"/>
      <c r="AL10" s="42">
        <f>データ!V6</f>
        <v>11</v>
      </c>
      <c r="AM10" s="42"/>
      <c r="AN10" s="42"/>
      <c r="AO10" s="42"/>
      <c r="AP10" s="42"/>
      <c r="AQ10" s="42"/>
      <c r="AR10" s="42"/>
      <c r="AS10" s="42"/>
      <c r="AT10" s="35">
        <f>データ!W6</f>
        <v>1.0900000000000001</v>
      </c>
      <c r="AU10" s="35"/>
      <c r="AV10" s="35"/>
      <c r="AW10" s="35"/>
      <c r="AX10" s="35"/>
      <c r="AY10" s="35"/>
      <c r="AZ10" s="35"/>
      <c r="BA10" s="35"/>
      <c r="BB10" s="35">
        <f>データ!X6</f>
        <v>10.09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w5CcthJhjjygslY73ZWEx25YdzRtZsM89isIEPofQXn+n9tLZ02N1FAAfqWPqTjX1ImaJ1jqyKK/4+Yqe9I/LQ==" saltValue="3+5Wiy+2OSNEppzsKh/nK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432105</v>
      </c>
      <c r="D6" s="19">
        <f t="shared" si="3"/>
        <v>46</v>
      </c>
      <c r="E6" s="19">
        <f t="shared" si="3"/>
        <v>18</v>
      </c>
      <c r="F6" s="19">
        <f t="shared" si="3"/>
        <v>1</v>
      </c>
      <c r="G6" s="19">
        <f t="shared" si="3"/>
        <v>0</v>
      </c>
      <c r="H6" s="19" t="str">
        <f t="shared" si="3"/>
        <v>熊本県　菊池市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17.86</v>
      </c>
      <c r="P6" s="20">
        <f t="shared" si="3"/>
        <v>0.02</v>
      </c>
      <c r="Q6" s="20">
        <f t="shared" si="3"/>
        <v>100</v>
      </c>
      <c r="R6" s="20">
        <f t="shared" si="3"/>
        <v>3850</v>
      </c>
      <c r="S6" s="20">
        <f t="shared" si="3"/>
        <v>47414</v>
      </c>
      <c r="T6" s="20">
        <f t="shared" si="3"/>
        <v>276.85000000000002</v>
      </c>
      <c r="U6" s="20">
        <f t="shared" si="3"/>
        <v>171.26</v>
      </c>
      <c r="V6" s="20">
        <f t="shared" si="3"/>
        <v>11</v>
      </c>
      <c r="W6" s="20">
        <f t="shared" si="3"/>
        <v>1.0900000000000001</v>
      </c>
      <c r="X6" s="20">
        <f t="shared" si="3"/>
        <v>10.09</v>
      </c>
      <c r="Y6" s="21" t="str">
        <f>IF(Y7="",NA(),Y7)</f>
        <v>-</v>
      </c>
      <c r="Z6" s="21" t="str">
        <f t="shared" ref="Z6:AH6" si="4">IF(Z7="",NA(),Z7)</f>
        <v>-</v>
      </c>
      <c r="AA6" s="21" t="str">
        <f t="shared" si="4"/>
        <v>-</v>
      </c>
      <c r="AB6" s="21">
        <f t="shared" si="4"/>
        <v>140.16999999999999</v>
      </c>
      <c r="AC6" s="21">
        <f t="shared" si="4"/>
        <v>140.9</v>
      </c>
      <c r="AD6" s="21" t="str">
        <f t="shared" si="4"/>
        <v>-</v>
      </c>
      <c r="AE6" s="21" t="str">
        <f t="shared" si="4"/>
        <v>-</v>
      </c>
      <c r="AF6" s="21" t="str">
        <f t="shared" si="4"/>
        <v>-</v>
      </c>
      <c r="AG6" s="21">
        <f t="shared" si="4"/>
        <v>96.14</v>
      </c>
      <c r="AH6" s="21">
        <f t="shared" si="4"/>
        <v>95.6</v>
      </c>
      <c r="AI6" s="20" t="str">
        <f>IF(AI7="","",IF(AI7="-","【-】","【"&amp;SUBSTITUTE(TEXT(AI7,"#,##0.00"),"-","△")&amp;"】"))</f>
        <v>【96.22】</v>
      </c>
      <c r="AJ6" s="21" t="str">
        <f>IF(AJ7="",NA(),AJ7)</f>
        <v>-</v>
      </c>
      <c r="AK6" s="21" t="str">
        <f t="shared" ref="AK6:AS6" si="5">IF(AK7="",NA(),AK7)</f>
        <v>-</v>
      </c>
      <c r="AL6" s="21" t="str">
        <f t="shared" si="5"/>
        <v>-</v>
      </c>
      <c r="AM6" s="21">
        <f t="shared" si="5"/>
        <v>149.08000000000001</v>
      </c>
      <c r="AN6" s="20">
        <f t="shared" si="5"/>
        <v>0</v>
      </c>
      <c r="AO6" s="21" t="str">
        <f t="shared" si="5"/>
        <v>-</v>
      </c>
      <c r="AP6" s="21" t="str">
        <f t="shared" si="5"/>
        <v>-</v>
      </c>
      <c r="AQ6" s="21" t="str">
        <f t="shared" si="5"/>
        <v>-</v>
      </c>
      <c r="AR6" s="21">
        <f t="shared" si="5"/>
        <v>237</v>
      </c>
      <c r="AS6" s="21">
        <f t="shared" si="5"/>
        <v>257.23</v>
      </c>
      <c r="AT6" s="20" t="str">
        <f>IF(AT7="","",IF(AT7="-","【-】","【"&amp;SUBSTITUTE(TEXT(AT7,"#,##0.00"),"-","△")&amp;"】"))</f>
        <v>【232.28】</v>
      </c>
      <c r="AU6" s="21" t="str">
        <f>IF(AU7="",NA(),AU7)</f>
        <v>-</v>
      </c>
      <c r="AV6" s="21" t="str">
        <f t="shared" ref="AV6:BD6" si="6">IF(AV7="",NA(),AV7)</f>
        <v>-</v>
      </c>
      <c r="AW6" s="21" t="str">
        <f t="shared" si="6"/>
        <v>-</v>
      </c>
      <c r="AX6" s="21">
        <f t="shared" si="6"/>
        <v>104.93</v>
      </c>
      <c r="AY6" s="21">
        <f t="shared" si="6"/>
        <v>189.71</v>
      </c>
      <c r="AZ6" s="21" t="str">
        <f t="shared" si="6"/>
        <v>-</v>
      </c>
      <c r="BA6" s="21" t="str">
        <f t="shared" si="6"/>
        <v>-</v>
      </c>
      <c r="BB6" s="21" t="str">
        <f t="shared" si="6"/>
        <v>-</v>
      </c>
      <c r="BC6" s="21">
        <f t="shared" si="6"/>
        <v>135.35</v>
      </c>
      <c r="BD6" s="21">
        <f t="shared" si="6"/>
        <v>150.91999999999999</v>
      </c>
      <c r="BE6" s="20" t="str">
        <f>IF(BE7="","",IF(BE7="-","【-】","【"&amp;SUBSTITUTE(TEXT(BE7,"#,##0.00"),"-","△")&amp;"】"))</f>
        <v>【155.69】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782.91</v>
      </c>
      <c r="BO6" s="21">
        <f t="shared" si="7"/>
        <v>783.21</v>
      </c>
      <c r="BP6" s="20" t="str">
        <f>IF(BP7="","",IF(BP7="-","【-】","【"&amp;SUBSTITUTE(TEXT(BP7,"#,##0.00"),"-","△")&amp;"】"))</f>
        <v>【765.05】</v>
      </c>
      <c r="BQ6" s="21" t="str">
        <f>IF(BQ7="",NA(),BQ7)</f>
        <v>-</v>
      </c>
      <c r="BR6" s="21" t="str">
        <f t="shared" ref="BR6:BZ6" si="8">IF(BR7="",NA(),BR7)</f>
        <v>-</v>
      </c>
      <c r="BS6" s="21" t="str">
        <f t="shared" si="8"/>
        <v>-</v>
      </c>
      <c r="BT6" s="21">
        <f t="shared" si="8"/>
        <v>56.79</v>
      </c>
      <c r="BU6" s="21">
        <f t="shared" si="8"/>
        <v>52.88</v>
      </c>
      <c r="BV6" s="21" t="str">
        <f t="shared" si="8"/>
        <v>-</v>
      </c>
      <c r="BW6" s="21" t="str">
        <f t="shared" si="8"/>
        <v>-</v>
      </c>
      <c r="BX6" s="21" t="str">
        <f t="shared" si="8"/>
        <v>-</v>
      </c>
      <c r="BY6" s="21">
        <f t="shared" si="8"/>
        <v>49.38</v>
      </c>
      <c r="BZ6" s="21">
        <f t="shared" si="8"/>
        <v>48.53</v>
      </c>
      <c r="CA6" s="20" t="str">
        <f>IF(CA7="","",IF(CA7="-","【-】","【"&amp;SUBSTITUTE(TEXT(CA7,"#,##0.00"),"-","△")&amp;"】"))</f>
        <v>【48.97】</v>
      </c>
      <c r="CB6" s="21" t="str">
        <f>IF(CB7="",NA(),CB7)</f>
        <v>-</v>
      </c>
      <c r="CC6" s="21" t="str">
        <f t="shared" ref="CC6:CK6" si="9">IF(CC7="",NA(),CC7)</f>
        <v>-</v>
      </c>
      <c r="CD6" s="21" t="str">
        <f t="shared" si="9"/>
        <v>-</v>
      </c>
      <c r="CE6" s="21">
        <f t="shared" si="9"/>
        <v>341.67</v>
      </c>
      <c r="CF6" s="21">
        <f t="shared" si="9"/>
        <v>367.37</v>
      </c>
      <c r="CG6" s="21" t="str">
        <f t="shared" si="9"/>
        <v>-</v>
      </c>
      <c r="CH6" s="21" t="str">
        <f t="shared" si="9"/>
        <v>-</v>
      </c>
      <c r="CI6" s="21" t="str">
        <f t="shared" si="9"/>
        <v>-</v>
      </c>
      <c r="CJ6" s="21">
        <f t="shared" si="9"/>
        <v>316.97000000000003</v>
      </c>
      <c r="CK6" s="21">
        <f t="shared" si="9"/>
        <v>326.17</v>
      </c>
      <c r="CL6" s="20" t="str">
        <f>IF(CL7="","",IF(CL7="-","【-】","【"&amp;SUBSTITUTE(TEXT(CL7,"#,##0.00"),"-","△")&amp;"】"))</f>
        <v>【328.76】</v>
      </c>
      <c r="CM6" s="21" t="str">
        <f>IF(CM7="",NA(),CM7)</f>
        <v>-</v>
      </c>
      <c r="CN6" s="21" t="str">
        <f t="shared" ref="CN6:CV6" si="10">IF(CN7="",NA(),CN7)</f>
        <v>-</v>
      </c>
      <c r="CO6" s="21" t="str">
        <f t="shared" si="10"/>
        <v>-</v>
      </c>
      <c r="CP6" s="21">
        <f t="shared" si="10"/>
        <v>50</v>
      </c>
      <c r="CQ6" s="21">
        <f t="shared" si="10"/>
        <v>50</v>
      </c>
      <c r="CR6" s="21" t="str">
        <f t="shared" si="10"/>
        <v>-</v>
      </c>
      <c r="CS6" s="21" t="str">
        <f t="shared" si="10"/>
        <v>-</v>
      </c>
      <c r="CT6" s="21" t="str">
        <f t="shared" si="10"/>
        <v>-</v>
      </c>
      <c r="CU6" s="21">
        <f t="shared" si="10"/>
        <v>46.36</v>
      </c>
      <c r="CV6" s="21">
        <f t="shared" si="10"/>
        <v>228.91</v>
      </c>
      <c r="CW6" s="20" t="str">
        <f>IF(CW7="","",IF(CW7="-","【-】","【"&amp;SUBSTITUTE(TEXT(CW7,"#,##0.00"),"-","△")&amp;"】"))</f>
        <v>【224.12】</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83.08</v>
      </c>
      <c r="DG6" s="21">
        <f t="shared" si="11"/>
        <v>82.61</v>
      </c>
      <c r="DH6" s="20" t="str">
        <f>IF(DH7="","",IF(DH7="-","【-】","【"&amp;SUBSTITUTE(TEXT(DH7,"#,##0.00"),"-","△")&amp;"】"))</f>
        <v>【81.92】</v>
      </c>
      <c r="DI6" s="21" t="str">
        <f>IF(DI7="",NA(),DI7)</f>
        <v>-</v>
      </c>
      <c r="DJ6" s="21" t="str">
        <f t="shared" ref="DJ6:DR6" si="12">IF(DJ7="",NA(),DJ7)</f>
        <v>-</v>
      </c>
      <c r="DK6" s="21" t="str">
        <f t="shared" si="12"/>
        <v>-</v>
      </c>
      <c r="DL6" s="21">
        <f t="shared" si="12"/>
        <v>9.5500000000000007</v>
      </c>
      <c r="DM6" s="21">
        <f t="shared" si="12"/>
        <v>19.100000000000001</v>
      </c>
      <c r="DN6" s="21" t="str">
        <f t="shared" si="12"/>
        <v>-</v>
      </c>
      <c r="DO6" s="21" t="str">
        <f t="shared" si="12"/>
        <v>-</v>
      </c>
      <c r="DP6" s="21" t="str">
        <f t="shared" si="12"/>
        <v>-</v>
      </c>
      <c r="DQ6" s="21">
        <f t="shared" si="12"/>
        <v>33.75</v>
      </c>
      <c r="DR6" s="21">
        <f t="shared" si="12"/>
        <v>36.21</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432105</v>
      </c>
      <c r="D7" s="23">
        <v>46</v>
      </c>
      <c r="E7" s="23">
        <v>18</v>
      </c>
      <c r="F7" s="23">
        <v>1</v>
      </c>
      <c r="G7" s="23">
        <v>0</v>
      </c>
      <c r="H7" s="23" t="s">
        <v>95</v>
      </c>
      <c r="I7" s="23" t="s">
        <v>96</v>
      </c>
      <c r="J7" s="23" t="s">
        <v>97</v>
      </c>
      <c r="K7" s="23" t="s">
        <v>98</v>
      </c>
      <c r="L7" s="23" t="s">
        <v>99</v>
      </c>
      <c r="M7" s="23" t="s">
        <v>100</v>
      </c>
      <c r="N7" s="24" t="s">
        <v>101</v>
      </c>
      <c r="O7" s="24">
        <v>17.86</v>
      </c>
      <c r="P7" s="24">
        <v>0.02</v>
      </c>
      <c r="Q7" s="24">
        <v>100</v>
      </c>
      <c r="R7" s="24">
        <v>3850</v>
      </c>
      <c r="S7" s="24">
        <v>47414</v>
      </c>
      <c r="T7" s="24">
        <v>276.85000000000002</v>
      </c>
      <c r="U7" s="24">
        <v>171.26</v>
      </c>
      <c r="V7" s="24">
        <v>11</v>
      </c>
      <c r="W7" s="24">
        <v>1.0900000000000001</v>
      </c>
      <c r="X7" s="24">
        <v>10.09</v>
      </c>
      <c r="Y7" s="24" t="s">
        <v>101</v>
      </c>
      <c r="Z7" s="24" t="s">
        <v>101</v>
      </c>
      <c r="AA7" s="24" t="s">
        <v>101</v>
      </c>
      <c r="AB7" s="24">
        <v>140.16999999999999</v>
      </c>
      <c r="AC7" s="24">
        <v>140.9</v>
      </c>
      <c r="AD7" s="24" t="s">
        <v>101</v>
      </c>
      <c r="AE7" s="24" t="s">
        <v>101</v>
      </c>
      <c r="AF7" s="24" t="s">
        <v>101</v>
      </c>
      <c r="AG7" s="24">
        <v>96.14</v>
      </c>
      <c r="AH7" s="24">
        <v>95.6</v>
      </c>
      <c r="AI7" s="24">
        <v>96.22</v>
      </c>
      <c r="AJ7" s="24" t="s">
        <v>101</v>
      </c>
      <c r="AK7" s="24" t="s">
        <v>101</v>
      </c>
      <c r="AL7" s="24" t="s">
        <v>101</v>
      </c>
      <c r="AM7" s="24">
        <v>149.08000000000001</v>
      </c>
      <c r="AN7" s="24">
        <v>0</v>
      </c>
      <c r="AO7" s="24" t="s">
        <v>101</v>
      </c>
      <c r="AP7" s="24" t="s">
        <v>101</v>
      </c>
      <c r="AQ7" s="24" t="s">
        <v>101</v>
      </c>
      <c r="AR7" s="24">
        <v>237</v>
      </c>
      <c r="AS7" s="24">
        <v>257.23</v>
      </c>
      <c r="AT7" s="24">
        <v>232.28</v>
      </c>
      <c r="AU7" s="24" t="s">
        <v>101</v>
      </c>
      <c r="AV7" s="24" t="s">
        <v>101</v>
      </c>
      <c r="AW7" s="24" t="s">
        <v>101</v>
      </c>
      <c r="AX7" s="24">
        <v>104.93</v>
      </c>
      <c r="AY7" s="24">
        <v>189.71</v>
      </c>
      <c r="AZ7" s="24" t="s">
        <v>101</v>
      </c>
      <c r="BA7" s="24" t="s">
        <v>101</v>
      </c>
      <c r="BB7" s="24" t="s">
        <v>101</v>
      </c>
      <c r="BC7" s="24">
        <v>135.35</v>
      </c>
      <c r="BD7" s="24">
        <v>150.91999999999999</v>
      </c>
      <c r="BE7" s="24">
        <v>155.69</v>
      </c>
      <c r="BF7" s="24" t="s">
        <v>101</v>
      </c>
      <c r="BG7" s="24" t="s">
        <v>101</v>
      </c>
      <c r="BH7" s="24" t="s">
        <v>101</v>
      </c>
      <c r="BI7" s="24">
        <v>0</v>
      </c>
      <c r="BJ7" s="24">
        <v>0</v>
      </c>
      <c r="BK7" s="24" t="s">
        <v>101</v>
      </c>
      <c r="BL7" s="24" t="s">
        <v>101</v>
      </c>
      <c r="BM7" s="24" t="s">
        <v>101</v>
      </c>
      <c r="BN7" s="24">
        <v>782.91</v>
      </c>
      <c r="BO7" s="24">
        <v>783.21</v>
      </c>
      <c r="BP7" s="24">
        <v>765.05</v>
      </c>
      <c r="BQ7" s="24" t="s">
        <v>101</v>
      </c>
      <c r="BR7" s="24" t="s">
        <v>101</v>
      </c>
      <c r="BS7" s="24" t="s">
        <v>101</v>
      </c>
      <c r="BT7" s="24">
        <v>56.79</v>
      </c>
      <c r="BU7" s="24">
        <v>52.88</v>
      </c>
      <c r="BV7" s="24" t="s">
        <v>101</v>
      </c>
      <c r="BW7" s="24" t="s">
        <v>101</v>
      </c>
      <c r="BX7" s="24" t="s">
        <v>101</v>
      </c>
      <c r="BY7" s="24">
        <v>49.38</v>
      </c>
      <c r="BZ7" s="24">
        <v>48.53</v>
      </c>
      <c r="CA7" s="24">
        <v>48.97</v>
      </c>
      <c r="CB7" s="24" t="s">
        <v>101</v>
      </c>
      <c r="CC7" s="24" t="s">
        <v>101</v>
      </c>
      <c r="CD7" s="24" t="s">
        <v>101</v>
      </c>
      <c r="CE7" s="24">
        <v>341.67</v>
      </c>
      <c r="CF7" s="24">
        <v>367.37</v>
      </c>
      <c r="CG7" s="24" t="s">
        <v>101</v>
      </c>
      <c r="CH7" s="24" t="s">
        <v>101</v>
      </c>
      <c r="CI7" s="24" t="s">
        <v>101</v>
      </c>
      <c r="CJ7" s="24">
        <v>316.97000000000003</v>
      </c>
      <c r="CK7" s="24">
        <v>326.17</v>
      </c>
      <c r="CL7" s="24">
        <v>328.76</v>
      </c>
      <c r="CM7" s="24" t="s">
        <v>101</v>
      </c>
      <c r="CN7" s="24" t="s">
        <v>101</v>
      </c>
      <c r="CO7" s="24" t="s">
        <v>101</v>
      </c>
      <c r="CP7" s="24">
        <v>50</v>
      </c>
      <c r="CQ7" s="24">
        <v>50</v>
      </c>
      <c r="CR7" s="24" t="s">
        <v>101</v>
      </c>
      <c r="CS7" s="24" t="s">
        <v>101</v>
      </c>
      <c r="CT7" s="24" t="s">
        <v>101</v>
      </c>
      <c r="CU7" s="24">
        <v>46.36</v>
      </c>
      <c r="CV7" s="24">
        <v>228.91</v>
      </c>
      <c r="CW7" s="24">
        <v>224.12</v>
      </c>
      <c r="CX7" s="24" t="s">
        <v>101</v>
      </c>
      <c r="CY7" s="24" t="s">
        <v>101</v>
      </c>
      <c r="CZ7" s="24" t="s">
        <v>101</v>
      </c>
      <c r="DA7" s="24">
        <v>100</v>
      </c>
      <c r="DB7" s="24">
        <v>100</v>
      </c>
      <c r="DC7" s="24" t="s">
        <v>101</v>
      </c>
      <c r="DD7" s="24" t="s">
        <v>101</v>
      </c>
      <c r="DE7" s="24" t="s">
        <v>101</v>
      </c>
      <c r="DF7" s="24">
        <v>83.08</v>
      </c>
      <c r="DG7" s="24">
        <v>82.61</v>
      </c>
      <c r="DH7" s="24">
        <v>81.92</v>
      </c>
      <c r="DI7" s="24" t="s">
        <v>101</v>
      </c>
      <c r="DJ7" s="24" t="s">
        <v>101</v>
      </c>
      <c r="DK7" s="24" t="s">
        <v>101</v>
      </c>
      <c r="DL7" s="24">
        <v>9.5500000000000007</v>
      </c>
      <c r="DM7" s="24">
        <v>19.100000000000001</v>
      </c>
      <c r="DN7" s="24" t="s">
        <v>101</v>
      </c>
      <c r="DO7" s="24" t="s">
        <v>101</v>
      </c>
      <c r="DP7" s="24" t="s">
        <v>101</v>
      </c>
      <c r="DQ7" s="24">
        <v>33.75</v>
      </c>
      <c r="DR7" s="24">
        <v>36.21</v>
      </c>
      <c r="DS7" s="24">
        <v>35.799999999999997</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井本 貴史</cp:lastModifiedBy>
  <cp:lastPrinted>2023-01-24T07:01:15Z</cp:lastPrinted>
  <dcterms:created xsi:type="dcterms:W3CDTF">2022-12-01T01:43:08Z</dcterms:created>
  <dcterms:modified xsi:type="dcterms:W3CDTF">2023-01-31T06:11:53Z</dcterms:modified>
  <cp:category/>
</cp:coreProperties>
</file>