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n269\Desktop\FW 【県市町村課：125〆】公営企業に係る経営比較分析表（令和３年度決算）の分析等について（データ送付））\提出\"/>
    </mc:Choice>
  </mc:AlternateContent>
  <xr:revisionPtr revIDLastSave="0" documentId="13_ncr:1_{52474A36-40A6-4D92-8160-408FC487F466}" xr6:coauthVersionLast="47" xr6:coauthVersionMax="47" xr10:uidLastSave="{00000000-0000-0000-0000-000000000000}"/>
  <workbookProtection workbookAlgorithmName="SHA-512" workbookHashValue="SXMTQtcGupOa6w9KUzTZ7YApMRUrPDb4Vnv9ZAKszhdge1MNjNeycHRCiUYRoyPzkTl/bqexDRloR1jCUfOeZQ==" workbookSaltValue="AxgbGhlptMq80WY0WgHkX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<sst xmlns="http://schemas.openxmlformats.org/spreadsheetml/2006/main" count="253" uniqueCount="118">
  <si>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</si>
  <si>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</si>
  <si>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</si>
  <si>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</si>
  <si>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</si>
  <si>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</si>
  <si>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</si>
  <si>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</si>
  <si>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</si>
  <si>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</si>
  <si>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</si>
  <si>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</si>
  <si>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</si>
  <si>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</si>
  <si>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</si>
  <si>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</si>
  <si>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</si>
  <si>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</si>
  <si>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</si>
  <si>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</si>
  <si>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</si>
  <si>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</si>
  <si>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</si>
  <si>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</si>
  <si>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</si>
  <si>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</si>
  <si>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</si>
  <si>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</si>
  <si>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</si>
  <si>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</si>
  <si>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</si>
  <si>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</si>
  <si>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</si>
  <si>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</si>
  <si>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</si>
  <si>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</si>
  <si>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</si>
  <si>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</si>
  <si>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</si>
  <si>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</si>
  <si>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</si>
  <si>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</si>
  <si>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</si>
  <si>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</si>
  <si>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</si>
  <si>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</si>
  <si>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</si>
  <si>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</si>
  <si>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</si>
  <si>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</si>
  <si>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</si>
  <si>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</si>
  <si>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</si>
  <si>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</si>
  <si>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</si>
  <si>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</si>
  <si>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</si>
  <si>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</si>
  <si>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</si>
  <si>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</si>
  <si>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</si>
  <si>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</si>
  <si>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</si>
  <si>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</si>
  <si>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</si>
  <si>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</si>
  <si>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</si>
  <si>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</si>
  <si>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</si>
  <si>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</si>
  <si>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</si>
  <si>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</si>
  <si>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</si>
  <si>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</si>
  <si>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</si>
  <si>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</si>
  <si>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</si>
  <si>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</si>
  <si>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</si>
  <si>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</si>
  <si>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</si>
  <si>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</si>
  <si>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</si>
  <si>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</si>
  <si>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</si>
  <si>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</si>
  <si>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</si>
  <si>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</si>
  <si>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</si>
  <si>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</si>
  <si>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</si>
  <si>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</si>
  <si>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</si>
  <si>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</si>
  <si>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</si>
  <si>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</si>
  <si>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</si>
  <si>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</si>
  <si>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</si>
  <si>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</si>
  <si>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</si>
  <si>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</si>
  <si>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</si>
  <si>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</si>
  <si>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</si>
  <si>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</si>
  <si>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</si>
  <si>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</si>
  <si>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</si>
  <si>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</si>
  <si>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</si>
  <si>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</si>
  <si>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</si>
  <si>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</si>
  <si>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</si>
  <si>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事業で浄化槽を整備したのが平成15年度、16年度であるため、供用開始後18年～19年を経過していますが、浄化槽本体に故障はなく良好に稼働しており、機器設備についても消耗品の交換、ブロアー装置の修繕等の維持管理の範囲で対応可能となっています。</t>
    <phoneticPr fontId="4"/>
  </si>
  <si>
    <t>維持管理費などにかかる経費が使用料などの収入を上回っているため「経常収支比率」は100％を下回り「累積欠損金比率」が538.93%と欠損が生じているうえ、「流動比率」についても現金不足から△908.15％と類似団体平均を大きく下回っています。この欠損及び現金不足については、平成29年度に公共下水道事業、個別排水処理事業と併せて下水道事業会計を設けて、公共下水道事業から生じる利益をもって補填している状況です。「企業債残高対事業規模比率」については令和2年度より企業債残高のうち将来において一般会計繰入金を原資に償還する予定の額を控除して計上したため、0％となっています。「経費回収率」については汚水処理にかかる費用を使用料で賄えておらず、年々減少している状況であり、「汚水処理原価」についても385.71円と類似団体平均を大幅に上回っています。「施設利用率」については37基の浄化槽すべてが稼働中の状況ですが、使用者数の減少もあり43.48％と類似団体平均より低い水準となっています。</t>
    <rPh sb="152" eb="154">
      <t>コベツ</t>
    </rPh>
    <rPh sb="154" eb="156">
      <t>ハイスイ</t>
    </rPh>
    <rPh sb="156" eb="158">
      <t>ショリ</t>
    </rPh>
    <rPh sb="158" eb="160">
      <t>ジギョウ</t>
    </rPh>
    <phoneticPr fontId="4"/>
  </si>
  <si>
    <t>公共下水道の整備が効率的でない地域において同等の汚水処理を行うことを目的として事業を行っているため、使用料ですべての経費を賄うことは今後も難しい状況となっています。当事業単独で経営指標を評価すると「累積欠損金比率」等で著しく悪い結果となっていますが、公共下水道事業、個別排水処理事業とあわせた3事業を一つの公営企業として経営し、おおむね良好な経営状況となっています。</t>
    <rPh sb="139" eb="14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</si>
</sst>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4-43D7-B09B-3ED590A625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94-43D7-B09B-3ED590A625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52.17</c:v>
                </c:pt>
                <c:pt idx="1">
                  <c:v>47.83</c:v>
                </c:pt>
                <c:pt idx="2">
                  <c:v>45.65</c:v>
                </c:pt>
                <c:pt idx="3">
                  <c:v>43.48</c:v>
                </c:pt>
                <c:pt idx="4">
                  <c:v>43.48</c:v>
                </c:pt>
              </c:numCache>
            </c:numRef>
          </c:val>
          <c:extLst>
            <c:ext xmlns:c16="http://schemas.microsoft.com/office/drawing/2014/chart" uri="{C3380CC4-5D6E-409C-BE32-E72D297353CC}">
              <c16:uniqueId val="{00000000-7A4F-4B0E-AED7-E906D777B4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7A4F-4B0E-AED7-E906D777B4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21-430F-BB1A-51F510EB8C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1321-430F-BB1A-51F510EB8C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70.819999999999993</c:v>
                </c:pt>
                <c:pt idx="1">
                  <c:v>68.45</c:v>
                </c:pt>
                <c:pt idx="2">
                  <c:v>65.91</c:v>
                </c:pt>
                <c:pt idx="3">
                  <c:v>63.65</c:v>
                </c:pt>
                <c:pt idx="4">
                  <c:v>60.79</c:v>
                </c:pt>
              </c:numCache>
            </c:numRef>
          </c:val>
          <c:extLst>
            <c:ext xmlns:c16="http://schemas.microsoft.com/office/drawing/2014/chart" uri="{C3380CC4-5D6E-409C-BE32-E72D297353CC}">
              <c16:uniqueId val="{00000000-11BB-4B0A-BD68-478C7E0681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88.66</c:v>
                </c:pt>
                <c:pt idx="2">
                  <c:v>96.05</c:v>
                </c:pt>
                <c:pt idx="3">
                  <c:v>99.03</c:v>
                </c:pt>
                <c:pt idx="4">
                  <c:v>100.41</c:v>
                </c:pt>
              </c:numCache>
            </c:numRef>
          </c:val>
          <c:smooth val="0"/>
          <c:extLst>
            <c:ext xmlns:c16="http://schemas.microsoft.com/office/drawing/2014/chart" uri="{C3380CC4-5D6E-409C-BE32-E72D297353CC}">
              <c16:uniqueId val="{00000001-11BB-4B0A-BD68-478C7E0681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5.76</c:v>
                </c:pt>
                <c:pt idx="1">
                  <c:v>11.53</c:v>
                </c:pt>
                <c:pt idx="2">
                  <c:v>17.29</c:v>
                </c:pt>
                <c:pt idx="3">
                  <c:v>23.06</c:v>
                </c:pt>
                <c:pt idx="4">
                  <c:v>28.82</c:v>
                </c:pt>
              </c:numCache>
            </c:numRef>
          </c:val>
          <c:extLst>
            <c:ext xmlns:c16="http://schemas.microsoft.com/office/drawing/2014/chart" uri="{C3380CC4-5D6E-409C-BE32-E72D297353CC}">
              <c16:uniqueId val="{00000000-97FA-4806-8E42-5A3B775F39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21.11</c:v>
                </c:pt>
                <c:pt idx="2">
                  <c:v>23.76</c:v>
                </c:pt>
                <c:pt idx="3">
                  <c:v>15.74</c:v>
                </c:pt>
                <c:pt idx="4">
                  <c:v>21.02</c:v>
                </c:pt>
              </c:numCache>
            </c:numRef>
          </c:val>
          <c:smooth val="0"/>
          <c:extLst>
            <c:ext xmlns:c16="http://schemas.microsoft.com/office/drawing/2014/chart" uri="{C3380CC4-5D6E-409C-BE32-E72D297353CC}">
              <c16:uniqueId val="{00000001-97FA-4806-8E42-5A3B775F39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1-45D8-8630-806D5E3888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91-45D8-8630-806D5E3888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73.180000000000007</c:v>
                </c:pt>
                <c:pt idx="1">
                  <c:v>163.9</c:v>
                </c:pt>
                <c:pt idx="2">
                  <c:v>273.83</c:v>
                </c:pt>
                <c:pt idx="3">
                  <c:v>396.34</c:v>
                </c:pt>
                <c:pt idx="4">
                  <c:v>538.92999999999995</c:v>
                </c:pt>
              </c:numCache>
            </c:numRef>
          </c:val>
          <c:extLst>
            <c:ext xmlns:c16="http://schemas.microsoft.com/office/drawing/2014/chart" uri="{C3380CC4-5D6E-409C-BE32-E72D297353CC}">
              <c16:uniqueId val="{00000000-1E76-4F54-9468-F7E54CC4EA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132.37</c:v>
                </c:pt>
                <c:pt idx="2">
                  <c:v>123.82</c:v>
                </c:pt>
                <c:pt idx="3">
                  <c:v>74.239999999999995</c:v>
                </c:pt>
                <c:pt idx="4">
                  <c:v>83.92</c:v>
                </c:pt>
              </c:numCache>
            </c:numRef>
          </c:val>
          <c:smooth val="0"/>
          <c:extLst>
            <c:ext xmlns:c16="http://schemas.microsoft.com/office/drawing/2014/chart" uri="{C3380CC4-5D6E-409C-BE32-E72D297353CC}">
              <c16:uniqueId val="{00000001-1E76-4F54-9468-F7E54CC4EA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-106</c:v>
                </c:pt>
                <c:pt idx="1">
                  <c:v>-296.02</c:v>
                </c:pt>
                <c:pt idx="2">
                  <c:v>-588.44000000000005</c:v>
                </c:pt>
                <c:pt idx="3">
                  <c:v>-692.96</c:v>
                </c:pt>
                <c:pt idx="4">
                  <c:v>-908.15</c:v>
                </c:pt>
              </c:numCache>
            </c:numRef>
          </c:val>
          <c:extLst>
            <c:ext xmlns:c16="http://schemas.microsoft.com/office/drawing/2014/chart" uri="{C3380CC4-5D6E-409C-BE32-E72D297353CC}">
              <c16:uniqueId val="{00000000-687C-40B0-898A-45955395DA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104.38</c:v>
                </c:pt>
                <c:pt idx="2">
                  <c:v>89.72</c:v>
                </c:pt>
                <c:pt idx="3">
                  <c:v>100.47</c:v>
                </c:pt>
                <c:pt idx="4">
                  <c:v>122.71</c:v>
                </c:pt>
              </c:numCache>
            </c:numRef>
          </c:val>
          <c:smooth val="0"/>
          <c:extLst>
            <c:ext xmlns:c16="http://schemas.microsoft.com/office/drawing/2014/chart" uri="{C3380CC4-5D6E-409C-BE32-E72D297353CC}">
              <c16:uniqueId val="{00000001-687C-40B0-898A-45955395DA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744.32</c:v>
                </c:pt>
                <c:pt idx="1">
                  <c:v>760.48</c:v>
                </c:pt>
                <c:pt idx="2">
                  <c:v>768.61</c:v>
                </c:pt>
                <c:pt idx="3" formatCode="#,##0.00;&quot;△&quot;#,##0.00">
                  <c:v>0</c:v>
                </c:pt>
                <c:pt idx="4" formatCode="#,##0.00;&quot;△&quot;#,##0.00">
                  <c:v>0</c:v>
                </c:pt>
              </c:numCache>
            </c:numRef>
          </c:val>
          <c:extLst>
            <c:ext xmlns:c16="http://schemas.microsoft.com/office/drawing/2014/chart" uri="{C3380CC4-5D6E-409C-BE32-E72D297353CC}">
              <c16:uniqueId val="{00000000-2E19-49F8-A972-355C2C0040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2E19-49F8-A972-355C2C0040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58.31</c:v>
                </c:pt>
                <c:pt idx="1">
                  <c:v>53.99</c:v>
                </c:pt>
                <c:pt idx="2">
                  <c:v>50.45</c:v>
                </c:pt>
                <c:pt idx="3">
                  <c:v>47.62</c:v>
                </c:pt>
                <c:pt idx="4">
                  <c:v>44.22</c:v>
                </c:pt>
              </c:numCache>
            </c:numRef>
          </c:val>
          <c:extLst>
            <c:ext xmlns:c16="http://schemas.microsoft.com/office/drawing/2014/chart" uri="{C3380CC4-5D6E-409C-BE32-E72D297353CC}">
              <c16:uniqueId val="{00000000-2357-4EF7-B902-72DC4543F3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2357-4EF7-B902-72DC4543F3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291.76</c:v>
                </c:pt>
                <c:pt idx="1">
                  <c:v>314.52999999999997</c:v>
                </c:pt>
                <c:pt idx="2">
                  <c:v>336.2</c:v>
                </c:pt>
                <c:pt idx="3">
                  <c:v>359.29</c:v>
                </c:pt>
                <c:pt idx="4">
                  <c:v>385.71</c:v>
                </c:pt>
              </c:numCache>
            </c:numRef>
          </c:val>
          <c:extLst>
            <c:ext xmlns:c16="http://schemas.microsoft.com/office/drawing/2014/chart" uri="{C3380CC4-5D6E-409C-BE32-E72D297353CC}">
              <c16:uniqueId val="{00000000-4512-4EDA-A862-29908E3BA6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4512-4EDA-A862-29908E3BA6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AO63" sqref="AO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長洲町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15601</v>
      </c>
      <c r="AM8" s="46"/>
      <c r="AN8" s="46"/>
      <c r="AO8" s="46"/>
      <c r="AP8" s="46"/>
      <c r="AQ8" s="46"/>
      <c r="AR8" s="46"/>
      <c r="AS8" s="46"/>
      <c r="AT8" s="45">
        <f>データ!T6</f>
        <v>19.440000000000001</v>
      </c>
      <c r="AU8" s="45"/>
      <c r="AV8" s="45"/>
      <c r="AW8" s="45"/>
      <c r="AX8" s="45"/>
      <c r="AY8" s="45"/>
      <c r="AZ8" s="45"/>
      <c r="BA8" s="45"/>
      <c r="BB8" s="45">
        <f>データ!U6</f>
        <v>802.52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-74.930000000000007</v>
      </c>
      <c r="J10" s="45"/>
      <c r="K10" s="45"/>
      <c r="L10" s="45"/>
      <c r="M10" s="45"/>
      <c r="N10" s="45"/>
      <c r="O10" s="45"/>
      <c r="P10" s="45">
        <f>データ!P6</f>
        <v>0.55000000000000004</v>
      </c>
      <c r="Q10" s="45"/>
      <c r="R10" s="45"/>
      <c r="S10" s="45"/>
      <c r="T10" s="45"/>
      <c r="U10" s="45"/>
      <c r="V10" s="45"/>
      <c r="W10" s="45">
        <f>データ!Q6</f>
        <v>100</v>
      </c>
      <c r="X10" s="45"/>
      <c r="Y10" s="45"/>
      <c r="Z10" s="45"/>
      <c r="AA10" s="45"/>
      <c r="AB10" s="45"/>
      <c r="AC10" s="45"/>
      <c r="AD10" s="46">
        <f>データ!R6</f>
        <v>3517</v>
      </c>
      <c r="AE10" s="46"/>
      <c r="AF10" s="46"/>
      <c r="AG10" s="46"/>
      <c r="AH10" s="46"/>
      <c r="AI10" s="46"/>
      <c r="AJ10" s="46"/>
      <c r="AK10" s="2"/>
      <c r="AL10" s="46">
        <f>データ!V6</f>
        <v>86</v>
      </c>
      <c r="AM10" s="46"/>
      <c r="AN10" s="46"/>
      <c r="AO10" s="46"/>
      <c r="AP10" s="46"/>
      <c r="AQ10" s="46"/>
      <c r="AR10" s="46"/>
      <c r="AS10" s="46"/>
      <c r="AT10" s="45">
        <f>データ!W6</f>
        <v>0.03</v>
      </c>
      <c r="AU10" s="45"/>
      <c r="AV10" s="45"/>
      <c r="AW10" s="45"/>
      <c r="AX10" s="45"/>
      <c r="AY10" s="45"/>
      <c r="AZ10" s="45"/>
      <c r="BA10" s="45"/>
      <c r="BB10" s="45">
        <f>データ!X6</f>
        <v>2866.67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6TDVO440woQnj3F2LZeOjyaAAmJji9lU2swdODkFAixVqJ0UI//JcvqTuZNmBefdwyiO1PGMpVaNYBtlz6kMbw==" saltValue="8G1AlCqspbf5D+c2FWGo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433683</v>
      </c>
      <c r="D6" s="19">
        <f t="shared" si="3"/>
        <v>46</v>
      </c>
      <c r="E6" s="19">
        <f t="shared" si="3"/>
        <v>18</v>
      </c>
      <c r="F6" s="19">
        <f t="shared" si="3"/>
        <v>0</v>
      </c>
      <c r="G6" s="19">
        <f t="shared" si="3"/>
        <v>0</v>
      </c>
      <c r="H6" s="19" t="str">
        <f t="shared" si="3"/>
        <v>熊本県　長洲町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-74.930000000000007</v>
      </c>
      <c r="P6" s="20">
        <f t="shared" si="3"/>
        <v>0.55000000000000004</v>
      </c>
      <c r="Q6" s="20">
        <f t="shared" si="3"/>
        <v>100</v>
      </c>
      <c r="R6" s="20">
        <f t="shared" si="3"/>
        <v>3517</v>
      </c>
      <c r="S6" s="20">
        <f t="shared" si="3"/>
        <v>15601</v>
      </c>
      <c r="T6" s="20">
        <f t="shared" si="3"/>
        <v>19.440000000000001</v>
      </c>
      <c r="U6" s="20">
        <f t="shared" si="3"/>
        <v>802.52</v>
      </c>
      <c r="V6" s="20">
        <f t="shared" si="3"/>
        <v>86</v>
      </c>
      <c r="W6" s="20">
        <f t="shared" si="3"/>
        <v>0.03</v>
      </c>
      <c r="X6" s="20">
        <f t="shared" si="3"/>
        <v>2866.67</v>
      </c>
      <c r="Y6" s="21">
        <f>IF(Y7="",NA(),Y7)</f>
        <v>70.819999999999993</v>
      </c>
      <c r="Z6" s="21">
        <f t="shared" ref="Z6:AH6" si="4">IF(Z7="",NA(),Z7)</f>
        <v>68.45</v>
      </c>
      <c r="AA6" s="21">
        <f t="shared" si="4"/>
        <v>65.91</v>
      </c>
      <c r="AB6" s="21">
        <f t="shared" si="4"/>
        <v>63.65</v>
      </c>
      <c r="AC6" s="21">
        <f t="shared" si="4"/>
        <v>60.79</v>
      </c>
      <c r="AD6" s="21">
        <f t="shared" si="4"/>
        <v>93.44</v>
      </c>
      <c r="AE6" s="21">
        <f t="shared" si="4"/>
        <v>88.66</v>
      </c>
      <c r="AF6" s="21">
        <f t="shared" si="4"/>
        <v>96.05</v>
      </c>
      <c r="AG6" s="21">
        <f t="shared" si="4"/>
        <v>99.03</v>
      </c>
      <c r="AH6" s="21">
        <f t="shared" si="4"/>
        <v>100.41</v>
      </c>
      <c r="AI6" s="20" t="str">
        <f>IF(AI7="","",IF(AI7="-","【-】","【"&amp;SUBSTITUTE(TEXT(AI7,"#,##0.00"),"-","△")&amp;"】"))</f>
        <v>【98.81】</v>
      </c>
      <c r="AJ6" s="21">
        <f>IF(AJ7="",NA(),AJ7)</f>
        <v>73.180000000000007</v>
      </c>
      <c r="AK6" s="21">
        <f t="shared" ref="AK6:AS6" si="5">IF(AK7="",NA(),AK7)</f>
        <v>163.9</v>
      </c>
      <c r="AL6" s="21">
        <f t="shared" si="5"/>
        <v>273.83</v>
      </c>
      <c r="AM6" s="21">
        <f t="shared" si="5"/>
        <v>396.34</v>
      </c>
      <c r="AN6" s="21">
        <f t="shared" si="5"/>
        <v>538.92999999999995</v>
      </c>
      <c r="AO6" s="21">
        <f t="shared" si="5"/>
        <v>123.58</v>
      </c>
      <c r="AP6" s="21">
        <f t="shared" si="5"/>
        <v>132.37</v>
      </c>
      <c r="AQ6" s="21">
        <f t="shared" si="5"/>
        <v>123.82</v>
      </c>
      <c r="AR6" s="21">
        <f t="shared" si="5"/>
        <v>74.239999999999995</v>
      </c>
      <c r="AS6" s="21">
        <f t="shared" si="5"/>
        <v>83.92</v>
      </c>
      <c r="AT6" s="20" t="str">
        <f>IF(AT7="","",IF(AT7="-","【-】","【"&amp;SUBSTITUTE(TEXT(AT7,"#,##0.00"),"-","△")&amp;"】"))</f>
        <v>【102.81】</v>
      </c>
      <c r="AU6" s="21">
        <f>IF(AU7="",NA(),AU7)</f>
        <v>-106</v>
      </c>
      <c r="AV6" s="21">
        <f t="shared" ref="AV6:BD6" si="6">IF(AV7="",NA(),AV7)</f>
        <v>-296.02</v>
      </c>
      <c r="AW6" s="21">
        <f t="shared" si="6"/>
        <v>-588.44000000000005</v>
      </c>
      <c r="AX6" s="21">
        <f t="shared" si="6"/>
        <v>-692.96</v>
      </c>
      <c r="AY6" s="21">
        <f t="shared" si="6"/>
        <v>-908.15</v>
      </c>
      <c r="AZ6" s="21">
        <f t="shared" si="6"/>
        <v>172.39</v>
      </c>
      <c r="BA6" s="21">
        <f t="shared" si="6"/>
        <v>104.38</v>
      </c>
      <c r="BB6" s="21">
        <f t="shared" si="6"/>
        <v>89.72</v>
      </c>
      <c r="BC6" s="21">
        <f t="shared" si="6"/>
        <v>100.47</v>
      </c>
      <c r="BD6" s="21">
        <f t="shared" si="6"/>
        <v>122.71</v>
      </c>
      <c r="BE6" s="20" t="str">
        <f>IF(BE7="","",IF(BE7="-","【-】","【"&amp;SUBSTITUTE(TEXT(BE7,"#,##0.00"),"-","△")&amp;"】"))</f>
        <v>【112.20】</v>
      </c>
      <c r="BF6" s="21">
        <f>IF(BF7="",NA(),BF7)</f>
        <v>744.32</v>
      </c>
      <c r="BG6" s="21">
        <f t="shared" ref="BG6:BO6" si="7">IF(BG7="",NA(),BG7)</f>
        <v>760.48</v>
      </c>
      <c r="BH6" s="21">
        <f t="shared" si="7"/>
        <v>768.61</v>
      </c>
      <c r="BI6" s="20">
        <f t="shared" si="7"/>
        <v>0</v>
      </c>
      <c r="BJ6" s="20">
        <f t="shared" si="7"/>
        <v>0</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58.31</v>
      </c>
      <c r="BR6" s="21">
        <f t="shared" ref="BR6:BZ6" si="8">IF(BR7="",NA(),BR7)</f>
        <v>53.99</v>
      </c>
      <c r="BS6" s="21">
        <f t="shared" si="8"/>
        <v>50.45</v>
      </c>
      <c r="BT6" s="21">
        <f t="shared" si="8"/>
        <v>47.62</v>
      </c>
      <c r="BU6" s="21">
        <f t="shared" si="8"/>
        <v>44.22</v>
      </c>
      <c r="BV6" s="21">
        <f t="shared" si="8"/>
        <v>57.08</v>
      </c>
      <c r="BW6" s="21">
        <f t="shared" si="8"/>
        <v>63.06</v>
      </c>
      <c r="BX6" s="21">
        <f t="shared" si="8"/>
        <v>62.5</v>
      </c>
      <c r="BY6" s="21">
        <f t="shared" si="8"/>
        <v>60.59</v>
      </c>
      <c r="BZ6" s="21">
        <f t="shared" si="8"/>
        <v>60</v>
      </c>
      <c r="CA6" s="20" t="str">
        <f>IF(CA7="","",IF(CA7="-","【-】","【"&amp;SUBSTITUTE(TEXT(CA7,"#,##0.00"),"-","△")&amp;"】"))</f>
        <v>【57.71】</v>
      </c>
      <c r="CB6" s="21">
        <f>IF(CB7="",NA(),CB7)</f>
        <v>291.76</v>
      </c>
      <c r="CC6" s="21">
        <f t="shared" ref="CC6:CK6" si="9">IF(CC7="",NA(),CC7)</f>
        <v>314.52999999999997</v>
      </c>
      <c r="CD6" s="21">
        <f t="shared" si="9"/>
        <v>336.2</v>
      </c>
      <c r="CE6" s="21">
        <f t="shared" si="9"/>
        <v>359.29</v>
      </c>
      <c r="CF6" s="21">
        <f t="shared" si="9"/>
        <v>385.71</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52.17</v>
      </c>
      <c r="CN6" s="21">
        <f t="shared" ref="CN6:CV6" si="10">IF(CN7="",NA(),CN7)</f>
        <v>47.83</v>
      </c>
      <c r="CO6" s="21">
        <f t="shared" si="10"/>
        <v>45.65</v>
      </c>
      <c r="CP6" s="21">
        <f t="shared" si="10"/>
        <v>43.48</v>
      </c>
      <c r="CQ6" s="21">
        <f t="shared" si="10"/>
        <v>43.48</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1">
        <f>IF(DI7="",NA(),DI7)</f>
        <v>5.76</v>
      </c>
      <c r="DJ6" s="21">
        <f t="shared" ref="DJ6:DR6" si="12">IF(DJ7="",NA(),DJ7)</f>
        <v>11.53</v>
      </c>
      <c r="DK6" s="21">
        <f t="shared" si="12"/>
        <v>17.29</v>
      </c>
      <c r="DL6" s="21">
        <f t="shared" si="12"/>
        <v>23.06</v>
      </c>
      <c r="DM6" s="21">
        <f t="shared" si="12"/>
        <v>28.82</v>
      </c>
      <c r="DN6" s="21">
        <f t="shared" si="12"/>
        <v>16.420000000000002</v>
      </c>
      <c r="DO6" s="21">
        <f t="shared" si="12"/>
        <v>21.11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433683</v>
      </c>
      <c r="D7" s="23">
        <v>46</v>
      </c>
      <c r="E7" s="23">
        <v>18</v>
      </c>
      <c r="F7" s="23">
        <v>0</v>
      </c>
      <c r="G7" s="23">
        <v>0</v>
      </c>
      <c r="H7" s="23" t="s">
        <v>96</v>
      </c>
      <c r="I7" s="23" t="s">
        <v>97</v>
      </c>
      <c r="J7" s="23" t="s">
        <v>98</v>
      </c>
      <c r="K7" s="23" t="s">
        <v>99</v>
      </c>
      <c r="L7" s="23" t="s">
        <v>100</v>
      </c>
      <c r="M7" s="23" t="s">
        <v>101</v>
      </c>
      <c r="N7" s="24" t="s">
        <v>102</v>
      </c>
      <c r="O7" s="24">
        <v>-74.930000000000007</v>
      </c>
      <c r="P7" s="24">
        <v>0.55000000000000004</v>
      </c>
      <c r="Q7" s="24">
        <v>100</v>
      </c>
      <c r="R7" s="24">
        <v>3517</v>
      </c>
      <c r="S7" s="24">
        <v>15601</v>
      </c>
      <c r="T7" s="24">
        <v>19.440000000000001</v>
      </c>
      <c r="U7" s="24">
        <v>802.52</v>
      </c>
      <c r="V7" s="24">
        <v>86</v>
      </c>
      <c r="W7" s="24">
        <v>0.03</v>
      </c>
      <c r="X7" s="24">
        <v>2866.67</v>
      </c>
      <c r="Y7" s="24">
        <v>70.819999999999993</v>
      </c>
      <c r="Z7" s="24">
        <v>68.45</v>
      </c>
      <c r="AA7" s="24">
        <v>65.91</v>
      </c>
      <c r="AB7" s="24">
        <v>63.65</v>
      </c>
      <c r="AC7" s="24">
        <v>60.79</v>
      </c>
      <c r="AD7" s="24">
        <v>93.44</v>
      </c>
      <c r="AE7" s="24">
        <v>88.66</v>
      </c>
      <c r="AF7" s="24">
        <v>96.05</v>
      </c>
      <c r="AG7" s="24">
        <v>99.03</v>
      </c>
      <c r="AH7" s="24">
        <v>100.41</v>
      </c>
      <c r="AI7" s="24">
        <v>98.81</v>
      </c>
      <c r="AJ7" s="24">
        <v>73.180000000000007</v>
      </c>
      <c r="AK7" s="24">
        <v>163.9</v>
      </c>
      <c r="AL7" s="24">
        <v>273.83</v>
      </c>
      <c r="AM7" s="24">
        <v>396.34</v>
      </c>
      <c r="AN7" s="24">
        <v>538.92999999999995</v>
      </c>
      <c r="AO7" s="24">
        <v>123.58</v>
      </c>
      <c r="AP7" s="24">
        <v>132.37</v>
      </c>
      <c r="AQ7" s="24">
        <v>123.82</v>
      </c>
      <c r="AR7" s="24">
        <v>74.239999999999995</v>
      </c>
      <c r="AS7" s="24">
        <v>83.92</v>
      </c>
      <c r="AT7" s="24">
        <v>102.81</v>
      </c>
      <c r="AU7" s="24">
        <v>-106</v>
      </c>
      <c r="AV7" s="24">
        <v>-296.02</v>
      </c>
      <c r="AW7" s="24">
        <v>-588.44000000000005</v>
      </c>
      <c r="AX7" s="24">
        <v>-692.96</v>
      </c>
      <c r="AY7" s="24">
        <v>-908.15</v>
      </c>
      <c r="AZ7" s="24">
        <v>172.39</v>
      </c>
      <c r="BA7" s="24">
        <v>104.38</v>
      </c>
      <c r="BB7" s="24">
        <v>89.72</v>
      </c>
      <c r="BC7" s="24">
        <v>100.47</v>
      </c>
      <c r="BD7" s="24">
        <v>122.71</v>
      </c>
      <c r="BE7" s="24">
        <v>112.2</v>
      </c>
      <c r="BF7" s="24">
        <v>744.32</v>
      </c>
      <c r="BG7" s="24">
        <v>760.48</v>
      </c>
      <c r="BH7" s="24">
        <v>768.61</v>
      </c>
      <c r="BI7" s="24">
        <v>0</v>
      </c>
      <c r="BJ7" s="24">
        <v>0</v>
      </c>
      <c r="BK7" s="24">
        <v>407.42</v>
      </c>
      <c r="BL7" s="24">
        <v>296.89</v>
      </c>
      <c r="BM7" s="24">
        <v>270.57</v>
      </c>
      <c r="BN7" s="24">
        <v>294.27</v>
      </c>
      <c r="BO7" s="24">
        <v>294.08999999999997</v>
      </c>
      <c r="BP7" s="24">
        <v>310.14</v>
      </c>
      <c r="BQ7" s="24">
        <v>58.31</v>
      </c>
      <c r="BR7" s="24">
        <v>53.99</v>
      </c>
      <c r="BS7" s="24">
        <v>50.45</v>
      </c>
      <c r="BT7" s="24">
        <v>47.62</v>
      </c>
      <c r="BU7" s="24">
        <v>44.22</v>
      </c>
      <c r="BV7" s="24">
        <v>57.08</v>
      </c>
      <c r="BW7" s="24">
        <v>63.06</v>
      </c>
      <c r="BX7" s="24">
        <v>62.5</v>
      </c>
      <c r="BY7" s="24">
        <v>60.59</v>
      </c>
      <c r="BZ7" s="24">
        <v>60</v>
      </c>
      <c r="CA7" s="24">
        <v>57.71</v>
      </c>
      <c r="CB7" s="24">
        <v>291.76</v>
      </c>
      <c r="CC7" s="24">
        <v>314.52999999999997</v>
      </c>
      <c r="CD7" s="24">
        <v>336.2</v>
      </c>
      <c r="CE7" s="24">
        <v>359.29</v>
      </c>
      <c r="CF7" s="24">
        <v>385.71</v>
      </c>
      <c r="CG7" s="24">
        <v>286.86</v>
      </c>
      <c r="CH7" s="24">
        <v>264.77</v>
      </c>
      <c r="CI7" s="24">
        <v>269.33</v>
      </c>
      <c r="CJ7" s="24">
        <v>280.23</v>
      </c>
      <c r="CK7" s="24">
        <v>282.70999999999998</v>
      </c>
      <c r="CL7" s="24">
        <v>286.17</v>
      </c>
      <c r="CM7" s="24">
        <v>52.17</v>
      </c>
      <c r="CN7" s="24">
        <v>47.83</v>
      </c>
      <c r="CO7" s="24">
        <v>45.65</v>
      </c>
      <c r="CP7" s="24">
        <v>43.48</v>
      </c>
      <c r="CQ7" s="24">
        <v>43.48</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v>5.76</v>
      </c>
      <c r="DJ7" s="24">
        <v>11.53</v>
      </c>
      <c r="DK7" s="24">
        <v>17.29</v>
      </c>
      <c r="DL7" s="24">
        <v>23.06</v>
      </c>
      <c r="DM7" s="24">
        <v>28.82</v>
      </c>
      <c r="DN7" s="24">
        <v>16.420000000000002</v>
      </c>
      <c r="DO7" s="24">
        <v>21.11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2023-01-23T07:26:58Z</cp:lastPrinted>
  <dcterms:created xsi:type="dcterms:W3CDTF">2022-12-01T01:42:03Z</dcterms:created>
  <dcterms:modified xsi:type="dcterms:W3CDTF">2023-01-23T07:26:59Z</dcterms:modified>
  <cp:category/>
</cp:coreProperties>
</file>