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市長\13上下水道局\1上下水道課\1経営係\18 【経営分析】\01 R4（R3年度分）\02 提出\下水道\"/>
    </mc:Choice>
  </mc:AlternateContent>
  <workbookProtection workbookAlgorithmName="SHA-512" workbookHashValue="g2F+eGOi04J6mmgPe58xFfTRqqhfCz9askMlrVgT/lZYcd8l9BogkZ/PWljyWB+jc1XFv4o+J6DhzQsnRWlQqw==" workbookSaltValue="M0yzFUvpEqjHtvxi1Q/p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<sst xmlns="http://schemas.openxmlformats.org/spreadsheetml/2006/main" count="231" uniqueCount="118">
  <si>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</si>
  <si>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</si>
  <si>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</si>
  <si>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</si>
  <si>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</si>
  <si>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</si>
  <si>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</si>
  <si>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</si>
  <si>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</si>
  <si>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</si>
  <si>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</si>
  <si>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</si>
  <si>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</si>
  <si>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</si>
  <si>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</si>
  <si>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</si>
  <si>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</si>
  <si>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</si>
  <si>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</si>
  <si>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</si>
  <si>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</si>
  <si>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</si>
  <si>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</si>
  <si>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</si>
  <si>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</si>
  <si>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</si>
  <si>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</si>
  <si>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</si>
  <si>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</si>
  <si>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</si>
  <si>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</si>
  <si>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</si>
  <si>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</si>
  <si>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</si>
  <si>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</si>
  <si>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</si>
  <si>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</si>
  <si>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</si>
  <si>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</si>
  <si>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</si>
  <si>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</si>
  <si>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</si>
  <si>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</si>
  <si>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</si>
  <si>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</si>
  <si>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</si>
  <si>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</si>
  <si>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</si>
  <si>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</si>
  <si>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</si>
  <si>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</si>
  <si>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</si>
  <si>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</si>
  <si>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</si>
  <si>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</si>
  <si>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</si>
  <si>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</si>
  <si>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</si>
  <si>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</si>
  <si>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</si>
  <si>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</si>
  <si>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</si>
  <si>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</si>
  <si>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</si>
  <si>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</si>
  <si>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</si>
  <si>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</si>
  <si>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</si>
  <si>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</si>
  <si>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</si>
  <si>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</si>
  <si>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</si>
  <si>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</si>
  <si>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</si>
  <si>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</si>
  <si>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</si>
  <si>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</si>
  <si>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</si>
  <si>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</si>
  <si>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</si>
  <si>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</si>
  <si>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</si>
  <si>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</si>
  <si>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</si>
  <si>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</si>
  <si>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</si>
  <si>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</si>
  <si>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</si>
  <si>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</si>
  <si>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</si>
  <si>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</si>
  <si>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</si>
  <si>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</si>
  <si>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</si>
  <si>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</si>
  <si>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</si>
  <si>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</si>
  <si>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</si>
  <si>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</si>
  <si>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</si>
  <si>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</si>
  <si>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</si>
  <si>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</si>
  <si>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</si>
  <si>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</si>
  <si>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</si>
  <si>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</si>
  <si>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</si>
  <si>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</si>
  <si>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</si>
  <si>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</si>
  <si>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</si>
  <si>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</si>
  <si>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</si>
  <si>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</si>
  <si>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1"/>
        <rFont val="ＭＳ ゴシック"/>
        <family val="3"/>
        <charset val="128"/>
      </rPr>
      <t>①・②…</t>
    </r>
    <r>
      <rPr>
        <sz val="11"/>
        <rFont val="ＭＳ ゴシック"/>
        <family val="3"/>
        <charset val="128"/>
      </rPr>
      <t xml:space="preserve">人件費や減価償却費の減に伴う経常費用の減額以上に、主要な収益である一般会計からの繰入金が減額となったため、令和3年度に累積欠損金が発生した。
</t>
    </r>
    <r>
      <rPr>
        <u/>
        <sz val="11"/>
        <rFont val="ＭＳ ゴシック"/>
        <family val="3"/>
        <charset val="128"/>
      </rPr>
      <t>③…</t>
    </r>
    <r>
      <rPr>
        <sz val="11"/>
        <rFont val="ＭＳ ゴシック"/>
        <family val="3"/>
        <charset val="128"/>
      </rPr>
      <t xml:space="preserve">類似団体平均値を大きく上回っているが、公共・特環・農集を1つの会計で処理し、公共・特環の流動資産（預金）のﾏｲﾅｽを補填している。
※下水道事業会計（3事業）の流動比率＝77.17%
</t>
    </r>
    <r>
      <rPr>
        <u/>
        <sz val="11"/>
        <rFont val="ＭＳ ゴシック"/>
        <family val="3"/>
        <charset val="128"/>
      </rPr>
      <t>④・⑤・⑥…</t>
    </r>
    <r>
      <rPr>
        <sz val="11"/>
        <rFont val="ＭＳ ゴシック"/>
        <family val="3"/>
        <charset val="128"/>
      </rPr>
      <t xml:space="preserve">繰出基準に基づく「分流式下水道等に要する経費」について、算定方法を見直したものの、私費（下水道使用料）で賄うべき部分のさらなる精査が課題であるため、適正な使用料収入の分析及び公費負担の適正化を図る。
※④＝「一般会計負担額」の影響
※⑤・⑥＝「汚水処理費公費負担分」の影響
</t>
    </r>
    <r>
      <rPr>
        <u/>
        <sz val="11"/>
        <rFont val="ＭＳ ゴシック"/>
        <family val="3"/>
        <charset val="128"/>
      </rPr>
      <t>⑤・⑥</t>
    </r>
    <r>
      <rPr>
        <sz val="11"/>
        <rFont val="ＭＳ ゴシック"/>
        <family val="3"/>
        <charset val="128"/>
      </rPr>
      <t xml:space="preserve">…汚水処理費用が下水道使用料で賄えていない状況であるため、基準内繰入金を確保しつつ、未接続世帯の解消及び維持管理費の節減に努める。
</t>
    </r>
    <r>
      <rPr>
        <u/>
        <sz val="11"/>
        <rFont val="ＭＳ ゴシック"/>
        <family val="3"/>
        <charset val="128"/>
      </rPr>
      <t>⑦…</t>
    </r>
    <r>
      <rPr>
        <sz val="11"/>
        <rFont val="ＭＳ ゴシック"/>
        <family val="3"/>
        <charset val="128"/>
      </rPr>
      <t xml:space="preserve">昼夜間の人口比率や地理的条件、気象状況等の影響はあるが、類似団体平均値と同水準にある。
</t>
    </r>
    <r>
      <rPr>
        <u/>
        <sz val="11"/>
        <rFont val="ＭＳ ゴシック"/>
        <family val="3"/>
        <charset val="128"/>
      </rPr>
      <t>⑧…</t>
    </r>
    <r>
      <rPr>
        <sz val="11"/>
        <rFont val="ＭＳ ゴシック"/>
        <family val="3"/>
        <charset val="128"/>
      </rPr>
      <t>類似団体平均値を下回る数値が横ばいで続いており、未接続世帯へ農集の利点を周知することで接続率向上を図る。</t>
    </r>
    <rPh sb="4" eb="7">
      <t>ジンケンヒ</t>
    </rPh>
    <rPh sb="8" eb="10">
      <t>ゲンカ</t>
    </rPh>
    <rPh sb="10" eb="12">
      <t>ショウキャク</t>
    </rPh>
    <rPh sb="12" eb="13">
      <t>ヒ</t>
    </rPh>
    <rPh sb="14" eb="15">
      <t>ゲン</t>
    </rPh>
    <rPh sb="16" eb="17">
      <t>トモナ</t>
    </rPh>
    <rPh sb="18" eb="20">
      <t>ケイジョウ</t>
    </rPh>
    <rPh sb="20" eb="22">
      <t>ヒヨウ</t>
    </rPh>
    <rPh sb="23" eb="25">
      <t>ゲンガク</t>
    </rPh>
    <rPh sb="25" eb="27">
      <t>イジョウ</t>
    </rPh>
    <rPh sb="29" eb="31">
      <t>シュヨウ</t>
    </rPh>
    <rPh sb="32" eb="34">
      <t>シュウエキ</t>
    </rPh>
    <rPh sb="37" eb="39">
      <t>イッパン</t>
    </rPh>
    <rPh sb="39" eb="41">
      <t>カイケイ</t>
    </rPh>
    <rPh sb="44" eb="46">
      <t>クリイ</t>
    </rPh>
    <rPh sb="46" eb="47">
      <t>キン</t>
    </rPh>
    <rPh sb="48" eb="50">
      <t>ゲンガク</t>
    </rPh>
    <rPh sb="65" eb="67">
      <t>ケッソン</t>
    </rPh>
    <rPh sb="67" eb="68">
      <t>キン</t>
    </rPh>
    <rPh sb="69" eb="71">
      <t>ハッセイ</t>
    </rPh>
    <rPh sb="78" eb="80">
      <t>ルイジ</t>
    </rPh>
    <rPh sb="80" eb="82">
      <t>ダンタイ</t>
    </rPh>
    <rPh sb="82" eb="85">
      <t>ヘイキンチ</t>
    </rPh>
    <rPh sb="86" eb="87">
      <t>オオ</t>
    </rPh>
    <rPh sb="89" eb="91">
      <t>ウワマワ</t>
    </rPh>
    <rPh sb="97" eb="99">
      <t>コウキョウ</t>
    </rPh>
    <rPh sb="100" eb="101">
      <t>トク</t>
    </rPh>
    <rPh sb="103" eb="105">
      <t>ノウシュウ</t>
    </rPh>
    <rPh sb="109" eb="111">
      <t>カイケイ</t>
    </rPh>
    <rPh sb="112" eb="114">
      <t>ショリ</t>
    </rPh>
    <rPh sb="116" eb="118">
      <t>コウキョウ</t>
    </rPh>
    <rPh sb="119" eb="120">
      <t>トク</t>
    </rPh>
    <rPh sb="120" eb="121">
      <t>カン</t>
    </rPh>
    <rPh sb="122" eb="124">
      <t>リュウドウ</t>
    </rPh>
    <rPh sb="124" eb="126">
      <t>シサン</t>
    </rPh>
    <rPh sb="127" eb="129">
      <t>ヨキン</t>
    </rPh>
    <rPh sb="136" eb="138">
      <t>ホテン</t>
    </rPh>
    <rPh sb="145" eb="148">
      <t>ゲスイドウ</t>
    </rPh>
    <rPh sb="148" eb="150">
      <t>ジギョウ</t>
    </rPh>
    <rPh sb="150" eb="152">
      <t>カイケイ</t>
    </rPh>
    <rPh sb="154" eb="156">
      <t>ジギョウ</t>
    </rPh>
    <rPh sb="158" eb="160">
      <t>リュウドウ</t>
    </rPh>
    <rPh sb="160" eb="162">
      <t>ヒリツ</t>
    </rPh>
    <rPh sb="347" eb="350">
      <t>キジュンナイ</t>
    </rPh>
    <rPh sb="350" eb="352">
      <t>クリイレ</t>
    </rPh>
    <rPh sb="352" eb="353">
      <t>キン</t>
    </rPh>
    <rPh sb="354" eb="356">
      <t>カクホ</t>
    </rPh>
    <rPh sb="423" eb="424">
      <t>ドウ</t>
    </rPh>
    <rPh sb="434" eb="441">
      <t>ルイジダンタイヘイキンチ</t>
    </rPh>
    <rPh sb="442" eb="444">
      <t>シタマワ</t>
    </rPh>
    <rPh sb="445" eb="447">
      <t>スウチ</t>
    </rPh>
    <rPh sb="448" eb="449">
      <t>ヨコ</t>
    </rPh>
    <rPh sb="452" eb="453">
      <t>ツヅ</t>
    </rPh>
    <rPh sb="458" eb="461">
      <t>ミセツゾク</t>
    </rPh>
    <rPh sb="461" eb="463">
      <t>セタイ</t>
    </rPh>
    <rPh sb="467" eb="469">
      <t>リテン</t>
    </rPh>
    <rPh sb="470" eb="472">
      <t>シュウチ</t>
    </rPh>
    <rPh sb="477" eb="479">
      <t>セツゾク</t>
    </rPh>
    <rPh sb="479" eb="480">
      <t>リツ</t>
    </rPh>
    <rPh sb="480" eb="482">
      <t>コウジョウ</t>
    </rPh>
    <rPh sb="483" eb="484">
      <t>ハカ</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</si>
  <si>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また、繰入金に依存している一般会計も厳しい財政環境の中、新型ｺﾛﾅｳｲﾙｽ対策など行政需要の多様化に対応していかなければならない。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75" eb="177">
      <t>ギョウセイ</t>
    </rPh>
    <rPh sb="177" eb="179">
      <t>ジュヨウ</t>
    </rPh>
    <rPh sb="180" eb="183">
      <t>タヨウカ</t>
    </rPh>
    <rPh sb="184" eb="186">
      <t>タイオウ</t>
    </rPh>
    <rPh sb="206" eb="209">
      <t>ジョウキョウカ</t>
    </rPh>
    <rPh sb="211" eb="214">
      <t>ショウライテキ</t>
    </rPh>
    <rPh sb="215" eb="217">
      <t>アンテイ</t>
    </rPh>
    <rPh sb="219" eb="222">
      <t>ゲスイドウ</t>
    </rPh>
    <rPh sb="222" eb="224">
      <t>ジギョウ</t>
    </rPh>
    <rPh sb="230" eb="232">
      <t>テイキョウ</t>
    </rPh>
    <rPh sb="237" eb="239">
      <t>イジ</t>
    </rPh>
    <rPh sb="239" eb="242">
      <t>カンリヒ</t>
    </rPh>
    <rPh sb="243" eb="245">
      <t>セツゲン</t>
    </rPh>
    <rPh sb="246" eb="248">
      <t>ジム</t>
    </rPh>
    <rPh sb="248" eb="250">
      <t>カイゼン</t>
    </rPh>
    <rPh sb="263" eb="265">
      <t>シサン</t>
    </rPh>
    <rPh sb="266" eb="268">
      <t>コウシン</t>
    </rPh>
    <rPh sb="268" eb="270">
      <t>ヒヨウ</t>
    </rPh>
    <rPh sb="271" eb="272">
      <t>フ</t>
    </rPh>
    <rPh sb="282" eb="284">
      <t>ケントウ</t>
    </rPh>
    <rPh sb="285" eb="287">
      <t>コウヒ</t>
    </rPh>
    <rPh sb="288" eb="289">
      <t>シ</t>
    </rPh>
    <rPh sb="289" eb="290">
      <t>ゼイ</t>
    </rPh>
    <rPh sb="292" eb="294">
      <t>シヒ</t>
    </rPh>
    <rPh sb="295" eb="298">
      <t>ゲスイドウ</t>
    </rPh>
    <rPh sb="298" eb="301">
      <t>シヨウリョウ</t>
    </rPh>
    <rPh sb="303" eb="305">
      <t>フタン</t>
    </rPh>
    <rPh sb="306" eb="309">
      <t>テキセイカ</t>
    </rPh>
    <rPh sb="310" eb="311">
      <t>ハカ</t>
    </rPh>
    <rPh sb="316" eb="318">
      <t>ケイエイ</t>
    </rPh>
    <rPh sb="318" eb="320">
      <t>キバン</t>
    </rPh>
    <rPh sb="321" eb="323">
      <t>キョウカ</t>
    </rPh>
    <rPh sb="324" eb="326">
      <t>ザイセイ</t>
    </rPh>
    <rPh sb="334" eb="336">
      <t>コウジョウ</t>
    </rPh>
    <rPh sb="337" eb="339">
      <t>メザ</t>
    </rPh>
    <phoneticPr fontId="4"/>
  </si>
  <si>
    <r>
      <rPr>
        <u/>
        <sz val="11"/>
        <color theme="1"/>
        <rFont val="ＭＳ ゴシック"/>
        <family val="3"/>
        <charset val="128"/>
      </rPr>
      <t>①…</t>
    </r>
    <r>
      <rPr>
        <sz val="11"/>
        <color theme="1"/>
        <rFont val="ＭＳ ゴシック"/>
        <family val="3"/>
        <charset val="128"/>
      </rPr>
      <t xml:space="preserve">平成9年度に供用を開始した本事業は、処理場や管渠等の老朽化が進んでおり、類似団体平均値を大幅に上回っているため、施設改築等の必要性が高まっている。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2" eb="4">
      <t>ヘイセイ</t>
    </rPh>
    <rPh sb="5" eb="6">
      <t>ネン</t>
    </rPh>
    <rPh sb="6" eb="7">
      <t>ド</t>
    </rPh>
    <rPh sb="8" eb="10">
      <t>キョウヨウ</t>
    </rPh>
    <rPh sb="11" eb="13">
      <t>カイシ</t>
    </rPh>
    <rPh sb="15" eb="16">
      <t>ホン</t>
    </rPh>
    <rPh sb="16" eb="18">
      <t>ジギョウ</t>
    </rPh>
    <rPh sb="20" eb="23">
      <t>ショリジョウ</t>
    </rPh>
    <rPh sb="24" eb="26">
      <t>カンキョ</t>
    </rPh>
    <rPh sb="26" eb="27">
      <t>トウ</t>
    </rPh>
    <rPh sb="28" eb="31">
      <t>ロウキュウカ</t>
    </rPh>
    <rPh sb="32" eb="33">
      <t>スス</t>
    </rPh>
    <rPh sb="46" eb="48">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</si>
</sst>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
      <sz val="1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F3-4114-9E94-6F16FE99D6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EF3-4114-9E94-6F16FE99D6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55.59</c:v>
                </c:pt>
                <c:pt idx="1">
                  <c:v>54.46</c:v>
                </c:pt>
                <c:pt idx="2">
                  <c:v>55.14</c:v>
                </c:pt>
                <c:pt idx="3">
                  <c:v>54.66</c:v>
                </c:pt>
                <c:pt idx="4">
                  <c:v>56.16</c:v>
                </c:pt>
              </c:numCache>
            </c:numRef>
          </c:val>
          <c:extLst>
            <c:ext xmlns:c16="http://schemas.microsoft.com/office/drawing/2014/chart" uri="{C3380CC4-5D6E-409C-BE32-E72D297353CC}">
              <c16:uniqueId val="{00000000-56E8-4B8F-BC8F-1E3CD94EF6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6E8-4B8F-BC8F-1E3CD94EF6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71.459999999999994</c:v>
                </c:pt>
                <c:pt idx="1">
                  <c:v>71.430000000000007</c:v>
                </c:pt>
                <c:pt idx="2">
                  <c:v>72.010000000000005</c:v>
                </c:pt>
                <c:pt idx="3">
                  <c:v>71.680000000000007</c:v>
                </c:pt>
                <c:pt idx="4">
                  <c:v>71.260000000000005</c:v>
                </c:pt>
              </c:numCache>
            </c:numRef>
          </c:val>
          <c:extLst>
            <c:ext xmlns:c16="http://schemas.microsoft.com/office/drawing/2014/chart" uri="{C3380CC4-5D6E-409C-BE32-E72D297353CC}">
              <c16:uniqueId val="{00000000-C837-4660-9832-2F65D73976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837-4660-9832-2F65D73976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100.35</c:v>
                </c:pt>
                <c:pt idx="1">
                  <c:v>97.94</c:v>
                </c:pt>
                <c:pt idx="2">
                  <c:v>99.92</c:v>
                </c:pt>
                <c:pt idx="3">
                  <c:v>107.18</c:v>
                </c:pt>
                <c:pt idx="4">
                  <c:v>75.66</c:v>
                </c:pt>
              </c:numCache>
            </c:numRef>
          </c:val>
          <c:extLst>
            <c:ext xmlns:c16="http://schemas.microsoft.com/office/drawing/2014/chart" uri="{C3380CC4-5D6E-409C-BE32-E72D297353CC}">
              <c16:uniqueId val="{00000000-9557-4B6A-815D-98B7B72889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9557-4B6A-815D-98B7B72889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25.84</c:v>
                </c:pt>
                <c:pt idx="1">
                  <c:v>28.6</c:v>
                </c:pt>
                <c:pt idx="2">
                  <c:v>31.33</c:v>
                </c:pt>
                <c:pt idx="3">
                  <c:v>34.090000000000003</c:v>
                </c:pt>
                <c:pt idx="4">
                  <c:v>36.659999999999997</c:v>
                </c:pt>
              </c:numCache>
            </c:numRef>
          </c:val>
          <c:extLst>
            <c:ext xmlns:c16="http://schemas.microsoft.com/office/drawing/2014/chart" uri="{C3380CC4-5D6E-409C-BE32-E72D297353CC}">
              <c16:uniqueId val="{00000000-C7C9-4121-BECD-82A41D64DF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C7C9-4121-BECD-82A41D64DF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26-40A3-A84E-DF10F11184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26-40A3-A84E-DF10F11184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45.12</c:v>
                </c:pt>
              </c:numCache>
            </c:numRef>
          </c:val>
          <c:extLst>
            <c:ext xmlns:c16="http://schemas.microsoft.com/office/drawing/2014/chart" uri="{C3380CC4-5D6E-409C-BE32-E72D297353CC}">
              <c16:uniqueId val="{00000000-F9AA-4C44-89FB-2E75CE7C6D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9AA-4C44-89FB-2E75CE7C6D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419.42</c:v>
                </c:pt>
                <c:pt idx="1">
                  <c:v>441.54</c:v>
                </c:pt>
                <c:pt idx="2">
                  <c:v>433.52</c:v>
                </c:pt>
                <c:pt idx="3">
                  <c:v>485.4</c:v>
                </c:pt>
                <c:pt idx="4">
                  <c:v>396.21</c:v>
                </c:pt>
              </c:numCache>
            </c:numRef>
          </c:val>
          <c:extLst>
            <c:ext xmlns:c16="http://schemas.microsoft.com/office/drawing/2014/chart" uri="{C3380CC4-5D6E-409C-BE32-E72D297353CC}">
              <c16:uniqueId val="{00000000-DA39-42DA-BD0E-C11D69DD79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A39-42DA-BD0E-C11D69DD79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683.2</c:v>
                </c:pt>
                <c:pt idx="1">
                  <c:v>596.91999999999996</c:v>
                </c:pt>
                <c:pt idx="2">
                  <c:v>548.12</c:v>
                </c:pt>
                <c:pt idx="3">
                  <c:v>493.5</c:v>
                </c:pt>
                <c:pt idx="4">
                  <c:v>172.83</c:v>
                </c:pt>
              </c:numCache>
            </c:numRef>
          </c:val>
          <c:extLst>
            <c:ext xmlns:c16="http://schemas.microsoft.com/office/drawing/2014/chart" uri="{C3380CC4-5D6E-409C-BE32-E72D297353CC}">
              <c16:uniqueId val="{00000000-8C8A-4993-A71D-A01A458038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C8A-4993-A71D-A01A458038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44.96</c:v>
                </c:pt>
                <c:pt idx="1">
                  <c:v>51.56</c:v>
                </c:pt>
                <c:pt idx="2">
                  <c:v>51.71</c:v>
                </c:pt>
                <c:pt idx="3">
                  <c:v>92.29</c:v>
                </c:pt>
                <c:pt idx="4">
                  <c:v>94.17</c:v>
                </c:pt>
              </c:numCache>
            </c:numRef>
          </c:val>
          <c:extLst>
            <c:ext xmlns:c16="http://schemas.microsoft.com/office/drawing/2014/chart" uri="{C3380CC4-5D6E-409C-BE32-E72D297353CC}">
              <c16:uniqueId val="{00000000-4F36-4C01-9EEB-7135039B37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F36-4C01-9EEB-7135039B37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315.2</c:v>
                </c:pt>
                <c:pt idx="1">
                  <c:v>286.68</c:v>
                </c:pt>
                <c:pt idx="2">
                  <c:v>281.26</c:v>
                </c:pt>
                <c:pt idx="3">
                  <c:v>157.01</c:v>
                </c:pt>
                <c:pt idx="4">
                  <c:v>150</c:v>
                </c:pt>
              </c:numCache>
            </c:numRef>
          </c:val>
          <c:extLst>
            <c:ext xmlns:c16="http://schemas.microsoft.com/office/drawing/2014/chart" uri="{C3380CC4-5D6E-409C-BE32-E72D297353CC}">
              <c16:uniqueId val="{00000000-F2B1-4D7B-9B0B-0D54BB9DB4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2B1-4D7B-9B0B-0D54BB9DB4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8"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宇城市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57981</v>
      </c>
      <c r="AM8" s="42"/>
      <c r="AN8" s="42"/>
      <c r="AO8" s="42"/>
      <c r="AP8" s="42"/>
      <c r="AQ8" s="42"/>
      <c r="AR8" s="42"/>
      <c r="AS8" s="42"/>
      <c r="AT8" s="35">
        <f>データ!T6</f>
        <v>188.61</v>
      </c>
      <c r="AU8" s="35"/>
      <c r="AV8" s="35"/>
      <c r="AW8" s="35"/>
      <c r="AX8" s="35"/>
      <c r="AY8" s="35"/>
      <c r="AZ8" s="35"/>
      <c r="BA8" s="35"/>
      <c r="BB8" s="35">
        <f>データ!U6</f>
        <v>307.41000000000003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73.349999999999994</v>
      </c>
      <c r="J10" s="35"/>
      <c r="K10" s="35"/>
      <c r="L10" s="35"/>
      <c r="M10" s="35"/>
      <c r="N10" s="35"/>
      <c r="O10" s="35"/>
      <c r="P10" s="35">
        <f>データ!P6</f>
        <v>9.7100000000000009</v>
      </c>
      <c r="Q10" s="35"/>
      <c r="R10" s="35"/>
      <c r="S10" s="35"/>
      <c r="T10" s="35"/>
      <c r="U10" s="35"/>
      <c r="V10" s="35"/>
      <c r="W10" s="35">
        <f>データ!Q6</f>
        <v>100</v>
      </c>
      <c r="X10" s="35"/>
      <c r="Y10" s="35"/>
      <c r="Z10" s="35"/>
      <c r="AA10" s="35"/>
      <c r="AB10" s="35"/>
      <c r="AC10" s="35"/>
      <c r="AD10" s="42">
        <f>データ!R6</f>
        <v>3560</v>
      </c>
      <c r="AE10" s="42"/>
      <c r="AF10" s="42"/>
      <c r="AG10" s="42"/>
      <c r="AH10" s="42"/>
      <c r="AI10" s="42"/>
      <c r="AJ10" s="42"/>
      <c r="AK10" s="2"/>
      <c r="AL10" s="42">
        <f>データ!V6</f>
        <v>5598</v>
      </c>
      <c r="AM10" s="42"/>
      <c r="AN10" s="42"/>
      <c r="AO10" s="42"/>
      <c r="AP10" s="42"/>
      <c r="AQ10" s="42"/>
      <c r="AR10" s="42"/>
      <c r="AS10" s="42"/>
      <c r="AT10" s="35">
        <f>データ!W6</f>
        <v>3.82</v>
      </c>
      <c r="AU10" s="35"/>
      <c r="AV10" s="35"/>
      <c r="AW10" s="35"/>
      <c r="AX10" s="35"/>
      <c r="AY10" s="35"/>
      <c r="AZ10" s="35"/>
      <c r="BA10" s="35"/>
      <c r="BB10" s="35">
        <f>データ!X6</f>
        <v>1465.45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9LF8ulxyEmgORpRFPfGIj0euD6u9QWpHgyrush77b52ewqRd4TnWysFIIPxbHlcHQ1wbqd33i7w4l2St4AoQfg==" saltValue="slze7dMGbVtwnpCyD90u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432130</v>
      </c>
      <c r="D6" s="19">
        <f t="shared" si="3"/>
        <v>46</v>
      </c>
      <c r="E6" s="19">
        <f t="shared" si="3"/>
        <v>17</v>
      </c>
      <c r="F6" s="19">
        <f t="shared" si="3"/>
        <v>5</v>
      </c>
      <c r="G6" s="19">
        <f t="shared" si="3"/>
        <v>0</v>
      </c>
      <c r="H6" s="19" t="str">
        <f t="shared" si="3"/>
        <v>熊本県　宇城市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73.349999999999994</v>
      </c>
      <c r="P6" s="20">
        <f t="shared" si="3"/>
        <v>9.7100000000000009</v>
      </c>
      <c r="Q6" s="20">
        <f t="shared" si="3"/>
        <v>100</v>
      </c>
      <c r="R6" s="20">
        <f t="shared" si="3"/>
        <v>3560</v>
      </c>
      <c r="S6" s="20">
        <f t="shared" si="3"/>
        <v>57981</v>
      </c>
      <c r="T6" s="20">
        <f t="shared" si="3"/>
        <v>188.61</v>
      </c>
      <c r="U6" s="20">
        <f t="shared" si="3"/>
        <v>307.41000000000003</v>
      </c>
      <c r="V6" s="20">
        <f t="shared" si="3"/>
        <v>5598</v>
      </c>
      <c r="W6" s="20">
        <f t="shared" si="3"/>
        <v>3.82</v>
      </c>
      <c r="X6" s="20">
        <f t="shared" si="3"/>
        <v>1465.45</v>
      </c>
      <c r="Y6" s="21">
        <f>IF(Y7="",NA(),Y7)</f>
        <v>100.35</v>
      </c>
      <c r="Z6" s="21">
        <f t="shared" ref="Z6:AH6" si="4">IF(Z7="",NA(),Z7)</f>
        <v>97.94</v>
      </c>
      <c r="AA6" s="21">
        <f t="shared" si="4"/>
        <v>99.92</v>
      </c>
      <c r="AB6" s="21">
        <f t="shared" si="4"/>
        <v>107.18</v>
      </c>
      <c r="AC6" s="21">
        <f t="shared" si="4"/>
        <v>75.66</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1">
        <f t="shared" si="5"/>
        <v>45.12</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419.42</v>
      </c>
      <c r="AV6" s="21">
        <f t="shared" ref="AV6:BD6" si="6">IF(AV7="",NA(),AV7)</f>
        <v>441.54</v>
      </c>
      <c r="AW6" s="21">
        <f t="shared" si="6"/>
        <v>433.52</v>
      </c>
      <c r="AX6" s="21">
        <f t="shared" si="6"/>
        <v>485.4</v>
      </c>
      <c r="AY6" s="21">
        <f t="shared" si="6"/>
        <v>396.21</v>
      </c>
      <c r="AZ6" s="21">
        <f t="shared" si="6"/>
        <v>29.91</v>
      </c>
      <c r="BA6" s="21">
        <f t="shared" si="6"/>
        <v>29.54</v>
      </c>
      <c r="BB6" s="21">
        <f t="shared" si="6"/>
        <v>26.99</v>
      </c>
      <c r="BC6" s="21">
        <f t="shared" si="6"/>
        <v>29.13</v>
      </c>
      <c r="BD6" s="21">
        <f t="shared" si="6"/>
        <v>35.69</v>
      </c>
      <c r="BE6" s="20" t="str">
        <f>IF(BE7="","",IF(BE7="-","【-】","【"&amp;SUBSTITUTE(TEXT(BE7,"#,##0.00"),"-","△")&amp;"】"))</f>
        <v>【34.77】</v>
      </c>
      <c r="BF6" s="21">
        <f>IF(BF7="",NA(),BF7)</f>
        <v>683.2</v>
      </c>
      <c r="BG6" s="21">
        <f t="shared" ref="BG6:BO6" si="7">IF(BG7="",NA(),BG7)</f>
        <v>596.91999999999996</v>
      </c>
      <c r="BH6" s="21">
        <f t="shared" si="7"/>
        <v>548.12</v>
      </c>
      <c r="BI6" s="21">
        <f t="shared" si="7"/>
        <v>493.5</v>
      </c>
      <c r="BJ6" s="21">
        <f t="shared" si="7"/>
        <v>172.83</v>
      </c>
      <c r="BK6" s="21">
        <f t="shared" si="7"/>
        <v>855.8</v>
      </c>
      <c r="BL6" s="21">
        <f t="shared" si="7"/>
        <v>789.46</v>
      </c>
      <c r="BM6" s="21">
        <f t="shared" si="7"/>
        <v>826.83</v>
      </c>
      <c r="BN6" s="21">
        <f t="shared" si="7"/>
        <v>867.83</v>
      </c>
      <c r="BO6" s="21">
        <f t="shared" si="7"/>
        <v>791.76</v>
      </c>
      <c r="BP6" s="20" t="str">
        <f>IF(BP7="","",IF(BP7="-","【-】","【"&amp;SUBSTITUTE(TEXT(BP7,"#,##0.00"),"-","△")&amp;"】"))</f>
        <v>【786.37】</v>
      </c>
      <c r="BQ6" s="21">
        <f>IF(BQ7="",NA(),BQ7)</f>
        <v>44.96</v>
      </c>
      <c r="BR6" s="21">
        <f t="shared" ref="BR6:BZ6" si="8">IF(BR7="",NA(),BR7)</f>
        <v>51.56</v>
      </c>
      <c r="BS6" s="21">
        <f t="shared" si="8"/>
        <v>51.71</v>
      </c>
      <c r="BT6" s="21">
        <f t="shared" si="8"/>
        <v>92.29</v>
      </c>
      <c r="BU6" s="21">
        <f t="shared" si="8"/>
        <v>94.17</v>
      </c>
      <c r="BV6" s="21">
        <f t="shared" si="8"/>
        <v>59.8</v>
      </c>
      <c r="BW6" s="21">
        <f t="shared" si="8"/>
        <v>57.77</v>
      </c>
      <c r="BX6" s="21">
        <f t="shared" si="8"/>
        <v>57.31</v>
      </c>
      <c r="BY6" s="21">
        <f t="shared" si="8"/>
        <v>57.08</v>
      </c>
      <c r="BZ6" s="21">
        <f t="shared" si="8"/>
        <v>56.26</v>
      </c>
      <c r="CA6" s="20" t="str">
        <f>IF(CA7="","",IF(CA7="-","【-】","【"&amp;SUBSTITUTE(TEXT(CA7,"#,##0.00"),"-","△")&amp;"】"))</f>
        <v>【60.65】</v>
      </c>
      <c r="CB6" s="21">
        <f>IF(CB7="",NA(),CB7)</f>
        <v>315.2</v>
      </c>
      <c r="CC6" s="21">
        <f t="shared" ref="CC6:CK6" si="9">IF(CC7="",NA(),CC7)</f>
        <v>286.68</v>
      </c>
      <c r="CD6" s="21">
        <f t="shared" si="9"/>
        <v>281.26</v>
      </c>
      <c r="CE6" s="21">
        <f t="shared" si="9"/>
        <v>157.01</v>
      </c>
      <c r="CF6" s="21">
        <f t="shared" si="9"/>
        <v>150</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55.59</v>
      </c>
      <c r="CN6" s="21">
        <f t="shared" ref="CN6:CV6" si="10">IF(CN7="",NA(),CN7)</f>
        <v>54.46</v>
      </c>
      <c r="CO6" s="21">
        <f t="shared" si="10"/>
        <v>55.14</v>
      </c>
      <c r="CP6" s="21">
        <f t="shared" si="10"/>
        <v>54.66</v>
      </c>
      <c r="CQ6" s="21">
        <f t="shared" si="10"/>
        <v>56.16</v>
      </c>
      <c r="CR6" s="21">
        <f t="shared" si="10"/>
        <v>51.75</v>
      </c>
      <c r="CS6" s="21">
        <f t="shared" si="10"/>
        <v>50.68</v>
      </c>
      <c r="CT6" s="21">
        <f t="shared" si="10"/>
        <v>50.14</v>
      </c>
      <c r="CU6" s="21">
        <f t="shared" si="10"/>
        <v>54.83</v>
      </c>
      <c r="CV6" s="21">
        <f t="shared" si="10"/>
        <v>66.53</v>
      </c>
      <c r="CW6" s="20" t="str">
        <f>IF(CW7="","",IF(CW7="-","【-】","【"&amp;SUBSTITUTE(TEXT(CW7,"#,##0.00"),"-","△")&amp;"】"))</f>
        <v>【61.14】</v>
      </c>
      <c r="CX6" s="21">
        <f>IF(CX7="",NA(),CX7)</f>
        <v>71.459999999999994</v>
      </c>
      <c r="CY6" s="21">
        <f t="shared" ref="CY6:DG6" si="11">IF(CY7="",NA(),CY7)</f>
        <v>71.430000000000007</v>
      </c>
      <c r="CZ6" s="21">
        <f t="shared" si="11"/>
        <v>72.010000000000005</v>
      </c>
      <c r="DA6" s="21">
        <f t="shared" si="11"/>
        <v>71.680000000000007</v>
      </c>
      <c r="DB6" s="21">
        <f t="shared" si="11"/>
        <v>71.260000000000005</v>
      </c>
      <c r="DC6" s="21">
        <f t="shared" si="11"/>
        <v>84.84</v>
      </c>
      <c r="DD6" s="21">
        <f t="shared" si="11"/>
        <v>84.86</v>
      </c>
      <c r="DE6" s="21">
        <f t="shared" si="11"/>
        <v>84.98</v>
      </c>
      <c r="DF6" s="21">
        <f t="shared" si="11"/>
        <v>84.7</v>
      </c>
      <c r="DG6" s="21">
        <f t="shared" si="11"/>
        <v>84.67</v>
      </c>
      <c r="DH6" s="20" t="str">
        <f>IF(DH7="","",IF(DH7="-","【-】","【"&amp;SUBSTITUTE(TEXT(DH7,"#,##0.00"),"-","△")&amp;"】"))</f>
        <v>【86.91】</v>
      </c>
      <c r="DI6" s="21">
        <f>IF(DI7="",NA(),DI7)</f>
        <v>25.84</v>
      </c>
      <c r="DJ6" s="21">
        <f t="shared" ref="DJ6:DR6" si="12">IF(DJ7="",NA(),DJ7)</f>
        <v>28.6</v>
      </c>
      <c r="DK6" s="21">
        <f t="shared" si="12"/>
        <v>31.33</v>
      </c>
      <c r="DL6" s="21">
        <f t="shared" si="12"/>
        <v>34.090000000000003</v>
      </c>
      <c r="DM6" s="21">
        <f t="shared" si="12"/>
        <v>36.659999999999997</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432130</v>
      </c>
      <c r="D7" s="23">
        <v>46</v>
      </c>
      <c r="E7" s="23">
        <v>17</v>
      </c>
      <c r="F7" s="23">
        <v>5</v>
      </c>
      <c r="G7" s="23">
        <v>0</v>
      </c>
      <c r="H7" s="23" t="s">
        <v>96</v>
      </c>
      <c r="I7" s="23" t="s">
        <v>97</v>
      </c>
      <c r="J7" s="23" t="s">
        <v>98</v>
      </c>
      <c r="K7" s="23" t="s">
        <v>99</v>
      </c>
      <c r="L7" s="23" t="s">
        <v>100</v>
      </c>
      <c r="M7" s="23" t="s">
        <v>101</v>
      </c>
      <c r="N7" s="24" t="s">
        <v>102</v>
      </c>
      <c r="O7" s="24">
        <v>73.349999999999994</v>
      </c>
      <c r="P7" s="24">
        <v>9.7100000000000009</v>
      </c>
      <c r="Q7" s="24">
        <v>100</v>
      </c>
      <c r="R7" s="24">
        <v>3560</v>
      </c>
      <c r="S7" s="24">
        <v>57981</v>
      </c>
      <c r="T7" s="24">
        <v>188.61</v>
      </c>
      <c r="U7" s="24">
        <v>307.41000000000003</v>
      </c>
      <c r="V7" s="24">
        <v>5598</v>
      </c>
      <c r="W7" s="24">
        <v>3.82</v>
      </c>
      <c r="X7" s="24">
        <v>1465.45</v>
      </c>
      <c r="Y7" s="24">
        <v>100.35</v>
      </c>
      <c r="Z7" s="24">
        <v>97.94</v>
      </c>
      <c r="AA7" s="24">
        <v>99.92</v>
      </c>
      <c r="AB7" s="24">
        <v>107.18</v>
      </c>
      <c r="AC7" s="24">
        <v>75.66</v>
      </c>
      <c r="AD7" s="24">
        <v>100.95</v>
      </c>
      <c r="AE7" s="24">
        <v>101.77</v>
      </c>
      <c r="AF7" s="24">
        <v>103.6</v>
      </c>
      <c r="AG7" s="24">
        <v>106.37</v>
      </c>
      <c r="AH7" s="24">
        <v>106.07</v>
      </c>
      <c r="AI7" s="24">
        <v>104.16</v>
      </c>
      <c r="AJ7" s="24">
        <v>0</v>
      </c>
      <c r="AK7" s="24">
        <v>0</v>
      </c>
      <c r="AL7" s="24">
        <v>0</v>
      </c>
      <c r="AM7" s="24">
        <v>0</v>
      </c>
      <c r="AN7" s="24">
        <v>45.12</v>
      </c>
      <c r="AO7" s="24">
        <v>224.04</v>
      </c>
      <c r="AP7" s="24">
        <v>227.4</v>
      </c>
      <c r="AQ7" s="24">
        <v>193.99</v>
      </c>
      <c r="AR7" s="24">
        <v>139.02000000000001</v>
      </c>
      <c r="AS7" s="24">
        <v>132.04</v>
      </c>
      <c r="AT7" s="24">
        <v>128.22999999999999</v>
      </c>
      <c r="AU7" s="24">
        <v>419.42</v>
      </c>
      <c r="AV7" s="24">
        <v>441.54</v>
      </c>
      <c r="AW7" s="24">
        <v>433.52</v>
      </c>
      <c r="AX7" s="24">
        <v>485.4</v>
      </c>
      <c r="AY7" s="24">
        <v>396.21</v>
      </c>
      <c r="AZ7" s="24">
        <v>29.91</v>
      </c>
      <c r="BA7" s="24">
        <v>29.54</v>
      </c>
      <c r="BB7" s="24">
        <v>26.99</v>
      </c>
      <c r="BC7" s="24">
        <v>29.13</v>
      </c>
      <c r="BD7" s="24">
        <v>35.69</v>
      </c>
      <c r="BE7" s="24">
        <v>34.770000000000003</v>
      </c>
      <c r="BF7" s="24">
        <v>683.2</v>
      </c>
      <c r="BG7" s="24">
        <v>596.91999999999996</v>
      </c>
      <c r="BH7" s="24">
        <v>548.12</v>
      </c>
      <c r="BI7" s="24">
        <v>493.5</v>
      </c>
      <c r="BJ7" s="24">
        <v>172.83</v>
      </c>
      <c r="BK7" s="24">
        <v>855.8</v>
      </c>
      <c r="BL7" s="24">
        <v>789.46</v>
      </c>
      <c r="BM7" s="24">
        <v>826.83</v>
      </c>
      <c r="BN7" s="24">
        <v>867.83</v>
      </c>
      <c r="BO7" s="24">
        <v>791.76</v>
      </c>
      <c r="BP7" s="24">
        <v>786.37</v>
      </c>
      <c r="BQ7" s="24">
        <v>44.96</v>
      </c>
      <c r="BR7" s="24">
        <v>51.56</v>
      </c>
      <c r="BS7" s="24">
        <v>51.71</v>
      </c>
      <c r="BT7" s="24">
        <v>92.29</v>
      </c>
      <c r="BU7" s="24">
        <v>94.17</v>
      </c>
      <c r="BV7" s="24">
        <v>59.8</v>
      </c>
      <c r="BW7" s="24">
        <v>57.77</v>
      </c>
      <c r="BX7" s="24">
        <v>57.31</v>
      </c>
      <c r="BY7" s="24">
        <v>57.08</v>
      </c>
      <c r="BZ7" s="24">
        <v>56.26</v>
      </c>
      <c r="CA7" s="24">
        <v>60.65</v>
      </c>
      <c r="CB7" s="24">
        <v>315.2</v>
      </c>
      <c r="CC7" s="24">
        <v>286.68</v>
      </c>
      <c r="CD7" s="24">
        <v>281.26</v>
      </c>
      <c r="CE7" s="24">
        <v>157.01</v>
      </c>
      <c r="CF7" s="24">
        <v>150</v>
      </c>
      <c r="CG7" s="24">
        <v>263.76</v>
      </c>
      <c r="CH7" s="24">
        <v>274.35000000000002</v>
      </c>
      <c r="CI7" s="24">
        <v>273.52</v>
      </c>
      <c r="CJ7" s="24">
        <v>274.99</v>
      </c>
      <c r="CK7" s="24">
        <v>282.08999999999997</v>
      </c>
      <c r="CL7" s="24">
        <v>256.97000000000003</v>
      </c>
      <c r="CM7" s="24">
        <v>55.59</v>
      </c>
      <c r="CN7" s="24">
        <v>54.46</v>
      </c>
      <c r="CO7" s="24">
        <v>55.14</v>
      </c>
      <c r="CP7" s="24">
        <v>54.66</v>
      </c>
      <c r="CQ7" s="24">
        <v>56.16</v>
      </c>
      <c r="CR7" s="24">
        <v>51.75</v>
      </c>
      <c r="CS7" s="24">
        <v>50.68</v>
      </c>
      <c r="CT7" s="24">
        <v>50.14</v>
      </c>
      <c r="CU7" s="24">
        <v>54.83</v>
      </c>
      <c r="CV7" s="24">
        <v>66.53</v>
      </c>
      <c r="CW7" s="24">
        <v>61.14</v>
      </c>
      <c r="CX7" s="24">
        <v>71.459999999999994</v>
      </c>
      <c r="CY7" s="24">
        <v>71.430000000000007</v>
      </c>
      <c r="CZ7" s="24">
        <v>72.010000000000005</v>
      </c>
      <c r="DA7" s="24">
        <v>71.680000000000007</v>
      </c>
      <c r="DB7" s="24">
        <v>71.260000000000005</v>
      </c>
      <c r="DC7" s="24">
        <v>84.84</v>
      </c>
      <c r="DD7" s="24">
        <v>84.86</v>
      </c>
      <c r="DE7" s="24">
        <v>84.98</v>
      </c>
      <c r="DF7" s="24">
        <v>84.7</v>
      </c>
      <c r="DG7" s="24">
        <v>84.67</v>
      </c>
      <c r="DH7" s="24">
        <v>86.91</v>
      </c>
      <c r="DI7" s="24">
        <v>25.84</v>
      </c>
      <c r="DJ7" s="24">
        <v>28.6</v>
      </c>
      <c r="DK7" s="24">
        <v>31.33</v>
      </c>
      <c r="DL7" s="24">
        <v>34.090000000000003</v>
      </c>
      <c r="DM7" s="24">
        <v>36.659999999999997</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岩岡　修市</cp:lastModifiedBy>
  <cp:lastPrinted>2023-01-17T09:10:29Z</cp:lastPrinted>
  <dcterms:created xsi:type="dcterms:W3CDTF">2022-12-01T01:37:48Z</dcterms:created>
  <dcterms:modified xsi:type="dcterms:W3CDTF">2023-01-19T08:27:25Z</dcterms:modified>
  <cp:category/>
</cp:coreProperties>
</file>