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302\Desktop\経営比較分析表\下水道\"/>
    </mc:Choice>
  </mc:AlternateContent>
  <xr:revisionPtr revIDLastSave="0" documentId="13_ncr:1_{9B8735BB-93A2-4382-9A25-4C2CDC3C11F7}" xr6:coauthVersionLast="36" xr6:coauthVersionMax="36" xr10:uidLastSave="{00000000-0000-0000-0000-000000000000}"/>
  <workbookProtection workbookAlgorithmName="SHA-512" workbookHashValue="4SHS/LeVJvGQIHvZe5fC+D8jyHnjSo+kVAjsTgCMbR1u9CHISrecKM/GCgr+TG6txMuxNti+66le6oNp8Q51PQ==" workbookSaltValue="gFp4IamHOoC7+csMcmcSX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<sst xmlns="http://schemas.openxmlformats.org/spreadsheetml/2006/main" count="319" uniqueCount="117">
  <si>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</si>
  <si>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</si>
  <si>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</si>
  <si>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</si>
  <si>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</si>
  <si>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</si>
  <si>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</si>
  <si>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</si>
  <si>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</si>
  <si>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</si>
  <si>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</si>
  <si>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</si>
  <si>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</si>
  <si>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</si>
  <si>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</si>
  <si>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</si>
  <si>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</si>
  <si>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</si>
  <si>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</si>
  <si>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</si>
  <si>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</si>
  <si>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</si>
  <si>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</si>
  <si>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</si>
  <si>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</si>
  <si>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</si>
  <si>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</si>
  <si>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</si>
  <si>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</si>
  <si>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</si>
  <si>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</si>
  <si>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</si>
  <si>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</si>
  <si>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</si>
  <si>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</si>
  <si>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</si>
  <si>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</si>
  <si>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</si>
  <si>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</si>
  <si>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</si>
  <si>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</si>
  <si>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</si>
  <si>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</si>
  <si>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</si>
  <si>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</si>
  <si>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</si>
  <si>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</si>
  <si>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</si>
  <si>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</si>
  <si>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</si>
  <si>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</si>
  <si>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</si>
  <si>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</si>
  <si>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</si>
  <si>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</si>
  <si>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</si>
  <si>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</si>
  <si>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</si>
  <si>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</si>
  <si>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</si>
  <si>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</si>
  <si>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</si>
  <si>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</si>
  <si>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</si>
  <si>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</si>
  <si>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</si>
  <si>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</si>
  <si>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</si>
  <si>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</si>
  <si>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</si>
  <si>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</si>
  <si>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</si>
  <si>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</si>
  <si>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</si>
  <si>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</si>
  <si>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</si>
  <si>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</si>
  <si>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</si>
  <si>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</si>
  <si>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</si>
  <si>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</si>
  <si>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</si>
  <si>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</si>
  <si>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</si>
  <si>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</si>
  <si>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</si>
  <si>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</si>
  <si>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</si>
  <si>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</si>
  <si>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</si>
  <si>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</si>
  <si>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</si>
  <si>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</si>
  <si>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</si>
  <si>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</si>
  <si>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</si>
  <si>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</si>
  <si>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</si>
  <si>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</si>
  <si>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</si>
  <si>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</si>
  <si>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</si>
  <si>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</si>
  <si>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</si>
  <si>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</si>
  <si>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</si>
  <si>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</si>
  <si>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</si>
  <si>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</si>
  <si>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</si>
  <si>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</si>
  <si>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</si>
  <si>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</si>
  <si>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</si>
  <si>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①経常収支比率、③流動比率、⑤経費回収率、⑧水洗化率については、類似団体平均を大きく下回っているが、②累積欠損金比率、④企業債残高対事業規模比率、⑥汚水処理原価は大きく上回っている。
令和３年度下水道加入状況
処理区域内人口　2,391人
下水道普及人口　1,541人　普及率64.5％
(今後の対策)
　令和2年度に経営戦略の策定を行った。
下水道接続への加入促進を行い、令和4年度から上下水道審議会にて料金改定について協議を行う。維持管理についても見直しを行い、経費の削減に努める。</t>
    <rPh sb="2" eb="8">
      <t>ケイジョウシュウシヒリツ</t>
    </rPh>
    <rPh sb="10" eb="14">
      <t>リュウドウヒリツ</t>
    </rPh>
    <rPh sb="16" eb="21">
      <t>ケイヒカイシュウリツ</t>
    </rPh>
    <rPh sb="23" eb="27">
      <t>スイセンカリツ</t>
    </rPh>
    <rPh sb="33" eb="37">
      <t>ルイジダンタイ</t>
    </rPh>
    <rPh sb="37" eb="39">
      <t>ヘイキン</t>
    </rPh>
    <rPh sb="40" eb="41">
      <t>オオ</t>
    </rPh>
    <rPh sb="43" eb="45">
      <t>シタマワ</t>
    </rPh>
    <rPh sb="52" eb="59">
      <t>ルイセキケッソンキンヒリツ</t>
    </rPh>
    <rPh sb="61" eb="66">
      <t>キギョウサイザンダカ</t>
    </rPh>
    <rPh sb="66" eb="67">
      <t>タイ</t>
    </rPh>
    <rPh sb="67" eb="71">
      <t>ジギョウキボ</t>
    </rPh>
    <rPh sb="71" eb="73">
      <t>ヒリツ</t>
    </rPh>
    <rPh sb="75" eb="81">
      <t>オスイショリゲンカ</t>
    </rPh>
    <rPh sb="82" eb="83">
      <t>オオ</t>
    </rPh>
    <rPh sb="85" eb="87">
      <t>ウワマワ</t>
    </rPh>
    <rPh sb="94" eb="96">
      <t>レイワ</t>
    </rPh>
    <rPh sb="97" eb="99">
      <t>ネンド</t>
    </rPh>
    <rPh sb="99" eb="106">
      <t>ゲスイドウカニュウジョウキョウ</t>
    </rPh>
    <rPh sb="107" eb="114">
      <t>ショリクイキナイジンコウ</t>
    </rPh>
    <rPh sb="120" eb="121">
      <t>ニン</t>
    </rPh>
    <rPh sb="122" eb="129">
      <t>ゲスイドウフキュウジンコウ</t>
    </rPh>
    <rPh sb="135" eb="136">
      <t>ニン</t>
    </rPh>
    <rPh sb="137" eb="140">
      <t>フキュウリツ</t>
    </rPh>
    <rPh sb="148" eb="150">
      <t>コンゴ</t>
    </rPh>
    <rPh sb="151" eb="153">
      <t>タイサク</t>
    </rPh>
    <rPh sb="156" eb="158">
      <t>レイワ</t>
    </rPh>
    <rPh sb="159" eb="161">
      <t>ネンド</t>
    </rPh>
    <rPh sb="162" eb="166">
      <t>ケイエイセンリャク</t>
    </rPh>
    <rPh sb="167" eb="169">
      <t>サクテイ</t>
    </rPh>
    <rPh sb="170" eb="171">
      <t>オコナ</t>
    </rPh>
    <rPh sb="175" eb="178">
      <t>ゲスイドウ</t>
    </rPh>
    <rPh sb="178" eb="180">
      <t>セツゾク</t>
    </rPh>
    <rPh sb="182" eb="186">
      <t>カニュウソクシン</t>
    </rPh>
    <rPh sb="187" eb="188">
      <t>オコナ</t>
    </rPh>
    <rPh sb="190" eb="192">
      <t>レイワ</t>
    </rPh>
    <rPh sb="193" eb="195">
      <t>ネンド</t>
    </rPh>
    <rPh sb="197" eb="204">
      <t>ジョウゲスイドウシンギカイ</t>
    </rPh>
    <rPh sb="206" eb="210">
      <t>リョウキンカイテイ</t>
    </rPh>
    <rPh sb="214" eb="216">
      <t>キョウギ</t>
    </rPh>
    <rPh sb="217" eb="218">
      <t>オコナ</t>
    </rPh>
    <rPh sb="220" eb="224">
      <t>イジカンリ</t>
    </rPh>
    <rPh sb="229" eb="231">
      <t>ミナオ</t>
    </rPh>
    <rPh sb="233" eb="234">
      <t>オコナ</t>
    </rPh>
    <rPh sb="236" eb="238">
      <t>ケイヒ</t>
    </rPh>
    <rPh sb="239" eb="241">
      <t>サクゲン</t>
    </rPh>
    <rPh sb="242" eb="243">
      <t>ツト</t>
    </rPh>
    <phoneticPr fontId="4"/>
  </si>
  <si>
    <t>　平成１４年４月に供用を開始し、１９年経過をしている。令和元年度に下水道施設ストックマネジメント計画を策定しており、令和４年度に電気設備の詳細設計、令和５年度より改築更新工事を予定している。</t>
    <rPh sb="1" eb="3">
      <t>ヘイセイ</t>
    </rPh>
    <rPh sb="5" eb="6">
      <t>ネン</t>
    </rPh>
    <rPh sb="7" eb="8">
      <t>ガツ</t>
    </rPh>
    <rPh sb="9" eb="11">
      <t>キョウヨウ</t>
    </rPh>
    <rPh sb="12" eb="14">
      <t>カイシ</t>
    </rPh>
    <rPh sb="18" eb="19">
      <t>ネン</t>
    </rPh>
    <rPh sb="19" eb="21">
      <t>ケイカ</t>
    </rPh>
    <rPh sb="27" eb="32">
      <t>レイワガンネンド</t>
    </rPh>
    <rPh sb="33" eb="36">
      <t>ゲスイドウ</t>
    </rPh>
    <rPh sb="36" eb="38">
      <t>シセツ</t>
    </rPh>
    <rPh sb="48" eb="50">
      <t>ケイカク</t>
    </rPh>
    <rPh sb="51" eb="53">
      <t>サクテイ</t>
    </rPh>
    <rPh sb="58" eb="60">
      <t>レイワ</t>
    </rPh>
    <rPh sb="61" eb="63">
      <t>ネンド</t>
    </rPh>
    <rPh sb="64" eb="66">
      <t>デンキ</t>
    </rPh>
    <rPh sb="66" eb="68">
      <t>セツビ</t>
    </rPh>
    <rPh sb="69" eb="71">
      <t>ショウサイ</t>
    </rPh>
    <rPh sb="71" eb="73">
      <t>セッケイ</t>
    </rPh>
    <rPh sb="74" eb="76">
      <t>レイワ</t>
    </rPh>
    <rPh sb="77" eb="79">
      <t>ネンド</t>
    </rPh>
    <rPh sb="81" eb="83">
      <t>カイチク</t>
    </rPh>
    <rPh sb="83" eb="85">
      <t>コウシン</t>
    </rPh>
    <rPh sb="85" eb="87">
      <t>コウジ</t>
    </rPh>
    <rPh sb="88" eb="90">
      <t>ヨテイ</t>
    </rPh>
    <phoneticPr fontId="4"/>
  </si>
  <si>
    <t>　下水道処理区域の面整備については完了しているが、今後は老朽化対策費用の増加が見込まれる。適切な維持管理を行いながら、中長期的な施設の更新を行っていくよう努める。
　今後の経営については、策定した経営戦略に基づき、加入促進や料金改定等を検討し、また維持管理費用についても経費の削減に努めることで健全な経営を目指し、安全で安定した事業の継続に努める。</t>
    <rPh sb="1" eb="8">
      <t>ゲスイドウショリクイキ</t>
    </rPh>
    <rPh sb="9" eb="12">
      <t>メンセイビ</t>
    </rPh>
    <rPh sb="17" eb="19">
      <t>カンリョウ</t>
    </rPh>
    <rPh sb="25" eb="27">
      <t>コンゴ</t>
    </rPh>
    <rPh sb="28" eb="35">
      <t>ロウキュウカタイサクヒヨウ</t>
    </rPh>
    <rPh sb="36" eb="38">
      <t>ゾウカ</t>
    </rPh>
    <rPh sb="39" eb="41">
      <t>ミコ</t>
    </rPh>
    <rPh sb="45" eb="47">
      <t>テキセツ</t>
    </rPh>
    <rPh sb="48" eb="52">
      <t>イジカンリ</t>
    </rPh>
    <rPh sb="53" eb="54">
      <t>オコナ</t>
    </rPh>
    <rPh sb="59" eb="63">
      <t>チュウチョウキテキ</t>
    </rPh>
    <rPh sb="64" eb="66">
      <t>シセツ</t>
    </rPh>
    <rPh sb="67" eb="69">
      <t>コウシン</t>
    </rPh>
    <rPh sb="70" eb="71">
      <t>オコナ</t>
    </rPh>
    <rPh sb="77" eb="78">
      <t>ツト</t>
    </rPh>
    <rPh sb="83" eb="85">
      <t>コンゴ</t>
    </rPh>
    <rPh sb="86" eb="88">
      <t>ケイエイ</t>
    </rPh>
    <rPh sb="94" eb="96">
      <t>サクテイ</t>
    </rPh>
    <rPh sb="98" eb="102">
      <t>ケイエイセンリャク</t>
    </rPh>
    <rPh sb="103" eb="104">
      <t>モト</t>
    </rPh>
    <rPh sb="107" eb="111">
      <t>カニュウソクシン</t>
    </rPh>
    <rPh sb="112" eb="117">
      <t>リョウキンカイテイトウ</t>
    </rPh>
    <rPh sb="118" eb="120">
      <t>ケントウ</t>
    </rPh>
    <rPh sb="124" eb="130">
      <t>イジカンリヒヨウ</t>
    </rPh>
    <rPh sb="135" eb="137">
      <t>ケイヒ</t>
    </rPh>
    <rPh sb="138" eb="140">
      <t>サクゲン</t>
    </rPh>
    <rPh sb="141" eb="142">
      <t>ツト</t>
    </rPh>
    <rPh sb="147" eb="149">
      <t>ケンゼン</t>
    </rPh>
    <rPh sb="150" eb="152">
      <t>ケイエイ</t>
    </rPh>
    <rPh sb="153" eb="155">
      <t>メザ</t>
    </rPh>
    <rPh sb="157" eb="159">
      <t>アンゼン</t>
    </rPh>
    <rPh sb="160" eb="162">
      <t>アンテイ</t>
    </rPh>
    <rPh sb="164" eb="166">
      <t>ジギョウ</t>
    </rPh>
    <rPh sb="167" eb="169">
      <t>ケイゾク</t>
    </rPh>
    <rPh sb="170" eb="1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</si>
</sst>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73-4C5F-B229-DF58E4DB5A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2B73-4C5F-B229-DF58E4DB5A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76.13</c:v>
                </c:pt>
              </c:numCache>
            </c:numRef>
          </c:val>
          <c:extLst>
            <c:ext xmlns:c16="http://schemas.microsoft.com/office/drawing/2014/chart" uri="{C3380CC4-5D6E-409C-BE32-E72D297353CC}">
              <c16:uniqueId val="{00000000-3C97-4550-9C60-FF27519A20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106.09</c:v>
                </c:pt>
              </c:numCache>
            </c:numRef>
          </c:val>
          <c:smooth val="0"/>
          <c:extLst>
            <c:ext xmlns:c16="http://schemas.microsoft.com/office/drawing/2014/chart" uri="{C3380CC4-5D6E-409C-BE32-E72D297353CC}">
              <c16:uniqueId val="{00000001-3C97-4550-9C60-FF27519A20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7.2</c:v>
                </c:pt>
              </c:numCache>
            </c:numRef>
          </c:val>
          <c:extLst>
            <c:ext xmlns:c16="http://schemas.microsoft.com/office/drawing/2014/chart" uri="{C3380CC4-5D6E-409C-BE32-E72D297353CC}">
              <c16:uniqueId val="{00000000-2CD4-4AC7-A773-7EB36369CB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22.79</c:v>
                </c:pt>
              </c:numCache>
            </c:numRef>
          </c:val>
          <c:smooth val="0"/>
          <c:extLst>
            <c:ext xmlns:c16="http://schemas.microsoft.com/office/drawing/2014/chart" uri="{C3380CC4-5D6E-409C-BE32-E72D297353CC}">
              <c16:uniqueId val="{00000001-2CD4-4AC7-A773-7EB36369CB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57-4A4E-A29B-BBEFA56FA2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F57-4A4E-A29B-BBEFA56FA2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172.04</c:v>
                </c:pt>
              </c:numCache>
            </c:numRef>
          </c:val>
          <c:extLst>
            <c:ext xmlns:c16="http://schemas.microsoft.com/office/drawing/2014/chart" uri="{C3380CC4-5D6E-409C-BE32-E72D297353CC}">
              <c16:uniqueId val="{00000000-06A9-40F1-92C8-9EEDC5A2C7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69.42</c:v>
                </c:pt>
              </c:numCache>
            </c:numRef>
          </c:val>
          <c:smooth val="0"/>
          <c:extLst>
            <c:ext xmlns:c16="http://schemas.microsoft.com/office/drawing/2014/chart" uri="{C3380CC4-5D6E-409C-BE32-E72D297353CC}">
              <c16:uniqueId val="{00000001-06A9-40F1-92C8-9EEDC5A2C7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5.63</c:v>
                </c:pt>
              </c:numCache>
            </c:numRef>
          </c:val>
          <c:extLst>
            <c:ext xmlns:c16="http://schemas.microsoft.com/office/drawing/2014/chart" uri="{C3380CC4-5D6E-409C-BE32-E72D297353CC}">
              <c16:uniqueId val="{00000000-3FD3-461F-97AB-DA9A608FD0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43.07</c:v>
                </c:pt>
              </c:numCache>
            </c:numRef>
          </c:val>
          <c:smooth val="0"/>
          <c:extLst>
            <c:ext xmlns:c16="http://schemas.microsoft.com/office/drawing/2014/chart" uri="{C3380CC4-5D6E-409C-BE32-E72D297353CC}">
              <c16:uniqueId val="{00000001-3FD3-461F-97AB-DA9A608FD0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1499.18</c:v>
                </c:pt>
              </c:numCache>
            </c:numRef>
          </c:val>
          <c:extLst>
            <c:ext xmlns:c16="http://schemas.microsoft.com/office/drawing/2014/chart" uri="{C3380CC4-5D6E-409C-BE32-E72D297353CC}">
              <c16:uniqueId val="{00000000-098B-4636-AC71-8A24F8078B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1163.75</c:v>
                </c:pt>
              </c:numCache>
            </c:numRef>
          </c:val>
          <c:smooth val="0"/>
          <c:extLst>
            <c:ext xmlns:c16="http://schemas.microsoft.com/office/drawing/2014/chart" uri="{C3380CC4-5D6E-409C-BE32-E72D297353CC}">
              <c16:uniqueId val="{00000001-098B-4636-AC71-8A24F8078B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37.65</c:v>
                </c:pt>
              </c:numCache>
            </c:numRef>
          </c:val>
          <c:extLst>
            <c:ext xmlns:c16="http://schemas.microsoft.com/office/drawing/2014/chart" uri="{C3380CC4-5D6E-409C-BE32-E72D297353CC}">
              <c16:uniqueId val="{00000000-1D48-4DB2-8476-C648FE06CD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72.599999999999994</c:v>
                </c:pt>
              </c:numCache>
            </c:numRef>
          </c:val>
          <c:smooth val="0"/>
          <c:extLst>
            <c:ext xmlns:c16="http://schemas.microsoft.com/office/drawing/2014/chart" uri="{C3380CC4-5D6E-409C-BE32-E72D297353CC}">
              <c16:uniqueId val="{00000001-1D48-4DB2-8476-C648FE06CD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331.48</c:v>
                </c:pt>
              </c:numCache>
            </c:numRef>
          </c:val>
          <c:extLst>
            <c:ext xmlns:c16="http://schemas.microsoft.com/office/drawing/2014/chart" uri="{C3380CC4-5D6E-409C-BE32-E72D297353CC}">
              <c16:uniqueId val="{00000000-0418-442F-BEF8-8BF862844A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228.64</c:v>
                </c:pt>
              </c:numCache>
            </c:numRef>
          </c:val>
          <c:smooth val="0"/>
          <c:extLst>
            <c:ext xmlns:c16="http://schemas.microsoft.com/office/drawing/2014/chart" uri="{C3380CC4-5D6E-409C-BE32-E72D297353CC}">
              <c16:uniqueId val="{00000001-0418-442F-BEF8-8BF862844A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38.56</c:v>
                </c:pt>
              </c:numCache>
            </c:numRef>
          </c:val>
          <c:extLst>
            <c:ext xmlns:c16="http://schemas.microsoft.com/office/drawing/2014/chart" uri="{C3380CC4-5D6E-409C-BE32-E72D297353CC}">
              <c16:uniqueId val="{00000000-5805-460B-9D39-F8802BD793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42.28</c:v>
                </c:pt>
              </c:numCache>
            </c:numRef>
          </c:val>
          <c:smooth val="0"/>
          <c:extLst>
            <c:ext xmlns:c16="http://schemas.microsoft.com/office/drawing/2014/chart" uri="{C3380CC4-5D6E-409C-BE32-E72D297353CC}">
              <c16:uniqueId val="{00000001-5805-460B-9D39-F8802BD793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64.45</c:v>
                </c:pt>
              </c:numCache>
            </c:numRef>
          </c:val>
          <c:extLst>
            <c:ext xmlns:c16="http://schemas.microsoft.com/office/drawing/2014/chart" uri="{C3380CC4-5D6E-409C-BE32-E72D297353CC}">
              <c16:uniqueId val="{00000000-0C69-4EF4-B45A-556EBD892F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0C69-4EF4-B45A-556EBD892F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南関町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9201</v>
      </c>
      <c r="AM8" s="46"/>
      <c r="AN8" s="46"/>
      <c r="AO8" s="46"/>
      <c r="AP8" s="46"/>
      <c r="AQ8" s="46"/>
      <c r="AR8" s="46"/>
      <c r="AS8" s="46"/>
      <c r="AT8" s="45">
        <f>データ!T6</f>
        <v>68.92</v>
      </c>
      <c r="AU8" s="45"/>
      <c r="AV8" s="45"/>
      <c r="AW8" s="45"/>
      <c r="AX8" s="45"/>
      <c r="AY8" s="45"/>
      <c r="AZ8" s="45"/>
      <c r="BA8" s="45"/>
      <c r="BB8" s="45">
        <f>データ!U6</f>
        <v>133.5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75.78</v>
      </c>
      <c r="J10" s="45"/>
      <c r="K10" s="45"/>
      <c r="L10" s="45"/>
      <c r="M10" s="45"/>
      <c r="N10" s="45"/>
      <c r="O10" s="45"/>
      <c r="P10" s="45">
        <f>データ!P6</f>
        <v>26.26</v>
      </c>
      <c r="Q10" s="45"/>
      <c r="R10" s="45"/>
      <c r="S10" s="45"/>
      <c r="T10" s="45"/>
      <c r="U10" s="45"/>
      <c r="V10" s="45"/>
      <c r="W10" s="45">
        <f>データ!Q6</f>
        <v>100</v>
      </c>
      <c r="X10" s="45"/>
      <c r="Y10" s="45"/>
      <c r="Z10" s="45"/>
      <c r="AA10" s="45"/>
      <c r="AB10" s="45"/>
      <c r="AC10" s="45"/>
      <c r="AD10" s="46">
        <f>データ!R6</f>
        <v>3520</v>
      </c>
      <c r="AE10" s="46"/>
      <c r="AF10" s="46"/>
      <c r="AG10" s="46"/>
      <c r="AH10" s="46"/>
      <c r="AI10" s="46"/>
      <c r="AJ10" s="46"/>
      <c r="AK10" s="2"/>
      <c r="AL10" s="46">
        <f>データ!V6</f>
        <v>2391</v>
      </c>
      <c r="AM10" s="46"/>
      <c r="AN10" s="46"/>
      <c r="AO10" s="46"/>
      <c r="AP10" s="46"/>
      <c r="AQ10" s="46"/>
      <c r="AR10" s="46"/>
      <c r="AS10" s="46"/>
      <c r="AT10" s="45">
        <f>データ!W6</f>
        <v>1.1100000000000001</v>
      </c>
      <c r="AU10" s="45"/>
      <c r="AV10" s="45"/>
      <c r="AW10" s="45"/>
      <c r="AX10" s="45"/>
      <c r="AY10" s="45"/>
      <c r="AZ10" s="45"/>
      <c r="BA10" s="45"/>
      <c r="BB10" s="45">
        <f>データ!X6</f>
        <v>2154.0500000000002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RZ6GsvwNDlfo6Cv8PG+4q20nJSBn8mwsbQY+CK1mc5DLIG64P+YAcm8QOxlnoqg0oOzh+jM8FDvVlJmx0EZFAA==" saltValue="dhaY/u5MgXulkNSZuq4g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433675</v>
      </c>
      <c r="D6" s="19">
        <f t="shared" si="3"/>
        <v>46</v>
      </c>
      <c r="E6" s="19">
        <f t="shared" si="3"/>
        <v>17</v>
      </c>
      <c r="F6" s="19">
        <f t="shared" si="3"/>
        <v>4</v>
      </c>
      <c r="G6" s="19">
        <f t="shared" si="3"/>
        <v>0</v>
      </c>
      <c r="H6" s="19" t="str">
        <f t="shared" si="3"/>
        <v>熊本県　南関町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75.78</v>
      </c>
      <c r="P6" s="20">
        <f t="shared" si="3"/>
        <v>26.26</v>
      </c>
      <c r="Q6" s="20">
        <f t="shared" si="3"/>
        <v>100</v>
      </c>
      <c r="R6" s="20">
        <f t="shared" si="3"/>
        <v>3520</v>
      </c>
      <c r="S6" s="20">
        <f t="shared" si="3"/>
        <v>9201</v>
      </c>
      <c r="T6" s="20">
        <f t="shared" si="3"/>
        <v>68.92</v>
      </c>
      <c r="U6" s="20">
        <f t="shared" si="3"/>
        <v>133.5</v>
      </c>
      <c r="V6" s="20">
        <f t="shared" si="3"/>
        <v>2391</v>
      </c>
      <c r="W6" s="20">
        <f t="shared" si="3"/>
        <v>1.1100000000000001</v>
      </c>
      <c r="X6" s="20">
        <f t="shared" si="3"/>
        <v>2154.0500000000002</v>
      </c>
      <c r="Y6" s="21" t="str">
        <f>IF(Y7="",NA(),Y7)</f>
        <v>-</v>
      </c>
      <c r="Z6" s="21" t="str">
        <f t="shared" ref="Z6:AH6" si="4">IF(Z7="",NA(),Z7)</f>
        <v>-</v>
      </c>
      <c r="AA6" s="21" t="str">
        <f t="shared" si="4"/>
        <v>-</v>
      </c>
      <c r="AB6" s="21" t="str">
        <f t="shared" si="4"/>
        <v>-</v>
      </c>
      <c r="AC6" s="21">
        <f t="shared" si="4"/>
        <v>76.13</v>
      </c>
      <c r="AD6" s="21" t="str">
        <f t="shared" si="4"/>
        <v>-</v>
      </c>
      <c r="AE6" s="21" t="str">
        <f t="shared" si="4"/>
        <v>-</v>
      </c>
      <c r="AF6" s="21" t="str">
        <f t="shared" si="4"/>
        <v>-</v>
      </c>
      <c r="AG6" s="21" t="str">
        <f t="shared" si="4"/>
        <v>-</v>
      </c>
      <c r="AH6" s="21">
        <f t="shared" si="4"/>
        <v>106.09</v>
      </c>
      <c r="AI6" s="20" t="str">
        <f>IF(AI7="","",IF(AI7="-","【-】","【"&amp;SUBSTITUTE(TEXT(AI7,"#,##0.00"),"-","△")&amp;"】"))</f>
        <v>【105.35】</v>
      </c>
      <c r="AJ6" s="21" t="str">
        <f>IF(AJ7="",NA(),AJ7)</f>
        <v>-</v>
      </c>
      <c r="AK6" s="21" t="str">
        <f t="shared" ref="AK6:AS6" si="5">IF(AK7="",NA(),AK7)</f>
        <v>-</v>
      </c>
      <c r="AL6" s="21" t="str">
        <f t="shared" si="5"/>
        <v>-</v>
      </c>
      <c r="AM6" s="21" t="str">
        <f t="shared" si="5"/>
        <v>-</v>
      </c>
      <c r="AN6" s="21">
        <f t="shared" si="5"/>
        <v>172.04</v>
      </c>
      <c r="AO6" s="21" t="str">
        <f t="shared" si="5"/>
        <v>-</v>
      </c>
      <c r="AP6" s="21" t="str">
        <f t="shared" si="5"/>
        <v>-</v>
      </c>
      <c r="AQ6" s="21" t="str">
        <f t="shared" si="5"/>
        <v>-</v>
      </c>
      <c r="AR6" s="21" t="str">
        <f t="shared" si="5"/>
        <v>-</v>
      </c>
      <c r="AS6" s="21">
        <f t="shared" si="5"/>
        <v>69.42</v>
      </c>
      <c r="AT6" s="20" t="str">
        <f>IF(AT7="","",IF(AT7="-","【-】","【"&amp;SUBSTITUTE(TEXT(AT7,"#,##0.00"),"-","△")&amp;"】"))</f>
        <v>【63.89】</v>
      </c>
      <c r="AU6" s="21" t="str">
        <f>IF(AU7="",NA(),AU7)</f>
        <v>-</v>
      </c>
      <c r="AV6" s="21" t="str">
        <f t="shared" ref="AV6:BD6" si="6">IF(AV7="",NA(),AV7)</f>
        <v>-</v>
      </c>
      <c r="AW6" s="21" t="str">
        <f t="shared" si="6"/>
        <v>-</v>
      </c>
      <c r="AX6" s="21" t="str">
        <f t="shared" si="6"/>
        <v>-</v>
      </c>
      <c r="AY6" s="21">
        <f t="shared" si="6"/>
        <v>5.63</v>
      </c>
      <c r="AZ6" s="21" t="str">
        <f t="shared" si="6"/>
        <v>-</v>
      </c>
      <c r="BA6" s="21" t="str">
        <f t="shared" si="6"/>
        <v>-</v>
      </c>
      <c r="BB6" s="21" t="str">
        <f t="shared" si="6"/>
        <v>-</v>
      </c>
      <c r="BC6" s="21" t="str">
        <f t="shared" si="6"/>
        <v>-</v>
      </c>
      <c r="BD6" s="21">
        <f t="shared" si="6"/>
        <v>43.07</v>
      </c>
      <c r="BE6" s="20" t="str">
        <f>IF(BE7="","",IF(BE7="-","【-】","【"&amp;SUBSTITUTE(TEXT(BE7,"#,##0.00"),"-","△")&amp;"】"))</f>
        <v>【44.07】</v>
      </c>
      <c r="BF6" s="21" t="str">
        <f>IF(BF7="",NA(),BF7)</f>
        <v>-</v>
      </c>
      <c r="BG6" s="21" t="str">
        <f t="shared" ref="BG6:BO6" si="7">IF(BG7="",NA(),BG7)</f>
        <v>-</v>
      </c>
      <c r="BH6" s="21" t="str">
        <f t="shared" si="7"/>
        <v>-</v>
      </c>
      <c r="BI6" s="21" t="str">
        <f t="shared" si="7"/>
        <v>-</v>
      </c>
      <c r="BJ6" s="21">
        <f t="shared" si="7"/>
        <v>1499.18</v>
      </c>
      <c r="BK6" s="21" t="str">
        <f t="shared" si="7"/>
        <v>-</v>
      </c>
      <c r="BL6" s="21" t="str">
        <f t="shared" si="7"/>
        <v>-</v>
      </c>
      <c r="BM6" s="21" t="str">
        <f t="shared" si="7"/>
        <v>-</v>
      </c>
      <c r="BN6" s="21" t="str">
        <f t="shared" si="7"/>
        <v>-</v>
      </c>
      <c r="BO6" s="21">
        <f t="shared" si="7"/>
        <v>1163.75</v>
      </c>
      <c r="BP6" s="20" t="str">
        <f>IF(BP7="","",IF(BP7="-","【-】","【"&amp;SUBSTITUTE(TEXT(BP7,"#,##0.00"),"-","△")&amp;"】"))</f>
        <v>【1,201.79】</v>
      </c>
      <c r="BQ6" s="21" t="str">
        <f>IF(BQ7="",NA(),BQ7)</f>
        <v>-</v>
      </c>
      <c r="BR6" s="21" t="str">
        <f t="shared" ref="BR6:BZ6" si="8">IF(BR7="",NA(),BR7)</f>
        <v>-</v>
      </c>
      <c r="BS6" s="21" t="str">
        <f t="shared" si="8"/>
        <v>-</v>
      </c>
      <c r="BT6" s="21" t="str">
        <f t="shared" si="8"/>
        <v>-</v>
      </c>
      <c r="BU6" s="21">
        <f t="shared" si="8"/>
        <v>37.65</v>
      </c>
      <c r="BV6" s="21" t="str">
        <f t="shared" si="8"/>
        <v>-</v>
      </c>
      <c r="BW6" s="21" t="str">
        <f t="shared" si="8"/>
        <v>-</v>
      </c>
      <c r="BX6" s="21" t="str">
        <f t="shared" si="8"/>
        <v>-</v>
      </c>
      <c r="BY6" s="21" t="str">
        <f t="shared" si="8"/>
        <v>-</v>
      </c>
      <c r="BZ6" s="21">
        <f t="shared" si="8"/>
        <v>72.599999999999994</v>
      </c>
      <c r="CA6" s="20" t="str">
        <f>IF(CA7="","",IF(CA7="-","【-】","【"&amp;SUBSTITUTE(TEXT(CA7,"#,##0.00"),"-","△")&amp;"】"))</f>
        <v>【75.31】</v>
      </c>
      <c r="CB6" s="21" t="str">
        <f>IF(CB7="",NA(),CB7)</f>
        <v>-</v>
      </c>
      <c r="CC6" s="21" t="str">
        <f t="shared" ref="CC6:CK6" si="9">IF(CC7="",NA(),CC7)</f>
        <v>-</v>
      </c>
      <c r="CD6" s="21" t="str">
        <f t="shared" si="9"/>
        <v>-</v>
      </c>
      <c r="CE6" s="21" t="str">
        <f t="shared" si="9"/>
        <v>-</v>
      </c>
      <c r="CF6" s="21">
        <f t="shared" si="9"/>
        <v>331.48</v>
      </c>
      <c r="CG6" s="21" t="str">
        <f t="shared" si="9"/>
        <v>-</v>
      </c>
      <c r="CH6" s="21" t="str">
        <f t="shared" si="9"/>
        <v>-</v>
      </c>
      <c r="CI6" s="21" t="str">
        <f t="shared" si="9"/>
        <v>-</v>
      </c>
      <c r="CJ6" s="21" t="str">
        <f t="shared" si="9"/>
        <v>-</v>
      </c>
      <c r="CK6" s="21">
        <f t="shared" si="9"/>
        <v>228.64</v>
      </c>
      <c r="CL6" s="20" t="str">
        <f>IF(CL7="","",IF(CL7="-","【-】","【"&amp;SUBSTITUTE(TEXT(CL7,"#,##0.00"),"-","△")&amp;"】"))</f>
        <v>【216.39】</v>
      </c>
      <c r="CM6" s="21" t="str">
        <f>IF(CM7="",NA(),CM7)</f>
        <v>-</v>
      </c>
      <c r="CN6" s="21" t="str">
        <f t="shared" ref="CN6:CV6" si="10">IF(CN7="",NA(),CN7)</f>
        <v>-</v>
      </c>
      <c r="CO6" s="21" t="str">
        <f t="shared" si="10"/>
        <v>-</v>
      </c>
      <c r="CP6" s="21" t="str">
        <f t="shared" si="10"/>
        <v>-</v>
      </c>
      <c r="CQ6" s="21">
        <f t="shared" si="10"/>
        <v>38.56</v>
      </c>
      <c r="CR6" s="21" t="str">
        <f t="shared" si="10"/>
        <v>-</v>
      </c>
      <c r="CS6" s="21" t="str">
        <f t="shared" si="10"/>
        <v>-</v>
      </c>
      <c r="CT6" s="21" t="str">
        <f t="shared" si="10"/>
        <v>-</v>
      </c>
      <c r="CU6" s="21" t="str">
        <f t="shared" si="10"/>
        <v>-</v>
      </c>
      <c r="CV6" s="21">
        <f t="shared" si="10"/>
        <v>42.28</v>
      </c>
      <c r="CW6" s="20" t="str">
        <f>IF(CW7="","",IF(CW7="-","【-】","【"&amp;SUBSTITUTE(TEXT(CW7,"#,##0.00"),"-","△")&amp;"】"))</f>
        <v>【42.57】</v>
      </c>
      <c r="CX6" s="21" t="str">
        <f>IF(CX7="",NA(),CX7)</f>
        <v>-</v>
      </c>
      <c r="CY6" s="21" t="str">
        <f t="shared" ref="CY6:DG6" si="11">IF(CY7="",NA(),CY7)</f>
        <v>-</v>
      </c>
      <c r="CZ6" s="21" t="str">
        <f t="shared" si="11"/>
        <v>-</v>
      </c>
      <c r="DA6" s="21" t="str">
        <f t="shared" si="11"/>
        <v>-</v>
      </c>
      <c r="DB6" s="21">
        <f t="shared" si="11"/>
        <v>64.45</v>
      </c>
      <c r="DC6" s="21" t="str">
        <f t="shared" si="11"/>
        <v>-</v>
      </c>
      <c r="DD6" s="21" t="str">
        <f t="shared" si="11"/>
        <v>-</v>
      </c>
      <c r="DE6" s="21" t="str">
        <f t="shared" si="11"/>
        <v>-</v>
      </c>
      <c r="DF6" s="21" t="str">
        <f t="shared" si="11"/>
        <v>-</v>
      </c>
      <c r="DG6" s="21">
        <f t="shared" si="11"/>
        <v>84.34</v>
      </c>
      <c r="DH6" s="20" t="str">
        <f>IF(DH7="","",IF(DH7="-","【-】","【"&amp;SUBSTITUTE(TEXT(DH7,"#,##0.00"),"-","△")&amp;"】"))</f>
        <v>【85.24】</v>
      </c>
      <c r="DI6" s="21" t="str">
        <f>IF(DI7="",NA(),DI7)</f>
        <v>-</v>
      </c>
      <c r="DJ6" s="21" t="str">
        <f t="shared" ref="DJ6:DR6" si="12">IF(DJ7="",NA(),DJ7)</f>
        <v>-</v>
      </c>
      <c r="DK6" s="21" t="str">
        <f t="shared" si="12"/>
        <v>-</v>
      </c>
      <c r="DL6" s="21" t="str">
        <f t="shared" si="12"/>
        <v>-</v>
      </c>
      <c r="DM6" s="21">
        <f t="shared" si="12"/>
        <v>7.2</v>
      </c>
      <c r="DN6" s="21" t="str">
        <f t="shared" si="12"/>
        <v>-</v>
      </c>
      <c r="DO6" s="21" t="str">
        <f t="shared" si="12"/>
        <v>-</v>
      </c>
      <c r="DP6" s="21" t="str">
        <f t="shared" si="12"/>
        <v>-</v>
      </c>
      <c r="DQ6" s="21" t="str">
        <f t="shared" si="12"/>
        <v>-</v>
      </c>
      <c r="DR6" s="21">
        <f t="shared" si="12"/>
        <v>22.79</v>
      </c>
      <c r="DS6" s="20" t="str">
        <f>IF(DS7="","",IF(DS7="-","【-】","【"&amp;SUBSTITUTE(TEXT(DS7,"#,##0.00"),"-","△")&amp;"】"))</f>
        <v>【25.87】</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0.01</v>
      </c>
      <c r="ED6" s="20" t="str">
        <f>IF(ED7="","",IF(ED7="-","【-】","【"&amp;SUBSTITUTE(TEXT(ED7,"#,##0.00"),"-","△")&amp;"】"))</f>
        <v>【0.01】</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【0.15】</v>
      </c>
    </row>
    <row r="7" spans="1:148" s="22" customFormat="1" x14ac:dyDescent="0.15">
      <c r="A7" s="14"/>
      <c r="B7" s="23">
        <v>2021</v>
      </c>
      <c r="C7" s="23">
        <v>433675</v>
      </c>
      <c r="D7" s="23">
        <v>46</v>
      </c>
      <c r="E7" s="23">
        <v>17</v>
      </c>
      <c r="F7" s="23">
        <v>4</v>
      </c>
      <c r="G7" s="23">
        <v>0</v>
      </c>
      <c r="H7" s="23" t="s">
        <v>96</v>
      </c>
      <c r="I7" s="23" t="s">
        <v>97</v>
      </c>
      <c r="J7" s="23" t="s">
        <v>98</v>
      </c>
      <c r="K7" s="23" t="s">
        <v>99</v>
      </c>
      <c r="L7" s="23" t="s">
        <v>100</v>
      </c>
      <c r="M7" s="23" t="s">
        <v>101</v>
      </c>
      <c r="N7" s="24" t="s">
        <v>102</v>
      </c>
      <c r="O7" s="24">
        <v>75.78</v>
      </c>
      <c r="P7" s="24">
        <v>26.26</v>
      </c>
      <c r="Q7" s="24">
        <v>100</v>
      </c>
      <c r="R7" s="24">
        <v>3520</v>
      </c>
      <c r="S7" s="24">
        <v>9201</v>
      </c>
      <c r="T7" s="24">
        <v>68.92</v>
      </c>
      <c r="U7" s="24">
        <v>133.5</v>
      </c>
      <c r="V7" s="24">
        <v>2391</v>
      </c>
      <c r="W7" s="24">
        <v>1.1100000000000001</v>
      </c>
      <c r="X7" s="24">
        <v>2154.0500000000002</v>
      </c>
      <c r="Y7" s="24" t="s">
        <v>102</v>
      </c>
      <c r="Z7" s="24" t="s">
        <v>102</v>
      </c>
      <c r="AA7" s="24" t="s">
        <v>102</v>
      </c>
      <c r="AB7" s="24" t="s">
        <v>102</v>
      </c>
      <c r="AC7" s="24">
        <v>76.13</v>
      </c>
      <c r="AD7" s="24" t="s">
        <v>102</v>
      </c>
      <c r="AE7" s="24" t="s">
        <v>102</v>
      </c>
      <c r="AF7" s="24" t="s">
        <v>102</v>
      </c>
      <c r="AG7" s="24" t="s">
        <v>102</v>
      </c>
      <c r="AH7" s="24">
        <v>106.09</v>
      </c>
      <c r="AI7" s="24">
        <v>105.35</v>
      </c>
      <c r="AJ7" s="24" t="s">
        <v>102</v>
      </c>
      <c r="AK7" s="24" t="s">
        <v>102</v>
      </c>
      <c r="AL7" s="24" t="s">
        <v>102</v>
      </c>
      <c r="AM7" s="24" t="s">
        <v>102</v>
      </c>
      <c r="AN7" s="24">
        <v>172.04</v>
      </c>
      <c r="AO7" s="24" t="s">
        <v>102</v>
      </c>
      <c r="AP7" s="24" t="s">
        <v>102</v>
      </c>
      <c r="AQ7" s="24" t="s">
        <v>102</v>
      </c>
      <c r="AR7" s="24" t="s">
        <v>102</v>
      </c>
      <c r="AS7" s="24">
        <v>69.42</v>
      </c>
      <c r="AT7" s="24">
        <v>63.89</v>
      </c>
      <c r="AU7" s="24" t="s">
        <v>102</v>
      </c>
      <c r="AV7" s="24" t="s">
        <v>102</v>
      </c>
      <c r="AW7" s="24" t="s">
        <v>102</v>
      </c>
      <c r="AX7" s="24" t="s">
        <v>102</v>
      </c>
      <c r="AY7" s="24">
        <v>5.63</v>
      </c>
      <c r="AZ7" s="24" t="s">
        <v>102</v>
      </c>
      <c r="BA7" s="24" t="s">
        <v>102</v>
      </c>
      <c r="BB7" s="24" t="s">
        <v>102</v>
      </c>
      <c r="BC7" s="24" t="s">
        <v>102</v>
      </c>
      <c r="BD7" s="24">
        <v>43.07</v>
      </c>
      <c r="BE7" s="24">
        <v>44.07</v>
      </c>
      <c r="BF7" s="24" t="s">
        <v>102</v>
      </c>
      <c r="BG7" s="24" t="s">
        <v>102</v>
      </c>
      <c r="BH7" s="24" t="s">
        <v>102</v>
      </c>
      <c r="BI7" s="24" t="s">
        <v>102</v>
      </c>
      <c r="BJ7" s="24">
        <v>1499.18</v>
      </c>
      <c r="BK7" s="24" t="s">
        <v>102</v>
      </c>
      <c r="BL7" s="24" t="s">
        <v>102</v>
      </c>
      <c r="BM7" s="24" t="s">
        <v>102</v>
      </c>
      <c r="BN7" s="24" t="s">
        <v>102</v>
      </c>
      <c r="BO7" s="24">
        <v>1163.75</v>
      </c>
      <c r="BP7" s="24">
        <v>1201.79</v>
      </c>
      <c r="BQ7" s="24" t="s">
        <v>102</v>
      </c>
      <c r="BR7" s="24" t="s">
        <v>102</v>
      </c>
      <c r="BS7" s="24" t="s">
        <v>102</v>
      </c>
      <c r="BT7" s="24" t="s">
        <v>102</v>
      </c>
      <c r="BU7" s="24">
        <v>37.65</v>
      </c>
      <c r="BV7" s="24" t="s">
        <v>102</v>
      </c>
      <c r="BW7" s="24" t="s">
        <v>102</v>
      </c>
      <c r="BX7" s="24" t="s">
        <v>102</v>
      </c>
      <c r="BY7" s="24" t="s">
        <v>102</v>
      </c>
      <c r="BZ7" s="24">
        <v>72.599999999999994</v>
      </c>
      <c r="CA7" s="24">
        <v>75.31</v>
      </c>
      <c r="CB7" s="24" t="s">
        <v>102</v>
      </c>
      <c r="CC7" s="24" t="s">
        <v>102</v>
      </c>
      <c r="CD7" s="24" t="s">
        <v>102</v>
      </c>
      <c r="CE7" s="24" t="s">
        <v>102</v>
      </c>
      <c r="CF7" s="24">
        <v>331.48</v>
      </c>
      <c r="CG7" s="24" t="s">
        <v>102</v>
      </c>
      <c r="CH7" s="24" t="s">
        <v>102</v>
      </c>
      <c r="CI7" s="24" t="s">
        <v>102</v>
      </c>
      <c r="CJ7" s="24" t="s">
        <v>102</v>
      </c>
      <c r="CK7" s="24">
        <v>228.64</v>
      </c>
      <c r="CL7" s="24">
        <v>216.39</v>
      </c>
      <c r="CM7" s="24" t="s">
        <v>102</v>
      </c>
      <c r="CN7" s="24" t="s">
        <v>102</v>
      </c>
      <c r="CO7" s="24" t="s">
        <v>102</v>
      </c>
      <c r="CP7" s="24" t="s">
        <v>102</v>
      </c>
      <c r="CQ7" s="24">
        <v>38.56</v>
      </c>
      <c r="CR7" s="24" t="s">
        <v>102</v>
      </c>
      <c r="CS7" s="24" t="s">
        <v>102</v>
      </c>
      <c r="CT7" s="24" t="s">
        <v>102</v>
      </c>
      <c r="CU7" s="24" t="s">
        <v>102</v>
      </c>
      <c r="CV7" s="24">
        <v>42.28</v>
      </c>
      <c r="CW7" s="24">
        <v>42.57</v>
      </c>
      <c r="CX7" s="24" t="s">
        <v>102</v>
      </c>
      <c r="CY7" s="24" t="s">
        <v>102</v>
      </c>
      <c r="CZ7" s="24" t="s">
        <v>102</v>
      </c>
      <c r="DA7" s="24" t="s">
        <v>102</v>
      </c>
      <c r="DB7" s="24">
        <v>64.45</v>
      </c>
      <c r="DC7" s="24" t="s">
        <v>102</v>
      </c>
      <c r="DD7" s="24" t="s">
        <v>102</v>
      </c>
      <c r="DE7" s="24" t="s">
        <v>102</v>
      </c>
      <c r="DF7" s="24" t="s">
        <v>102</v>
      </c>
      <c r="DG7" s="24">
        <v>84.34</v>
      </c>
      <c r="DH7" s="24">
        <v>85.24</v>
      </c>
      <c r="DI7" s="24" t="s">
        <v>102</v>
      </c>
      <c r="DJ7" s="24" t="s">
        <v>102</v>
      </c>
      <c r="DK7" s="24" t="s">
        <v>102</v>
      </c>
      <c r="DL7" s="24" t="s">
        <v>102</v>
      </c>
      <c r="DM7" s="24">
        <v>7.2</v>
      </c>
      <c r="DN7" s="24" t="s">
        <v>102</v>
      </c>
      <c r="DO7" s="24" t="s">
        <v>102</v>
      </c>
      <c r="DP7" s="24" t="s">
        <v>102</v>
      </c>
      <c r="DQ7" s="24" t="s">
        <v>102</v>
      </c>
      <c r="DR7" s="24">
        <v>22.79</v>
      </c>
      <c r="DS7" s="24">
        <v>25.87</v>
      </c>
      <c r="DT7" s="24" t="s">
        <v>102</v>
      </c>
      <c r="DU7" s="24" t="s">
        <v>102</v>
      </c>
      <c r="DV7" s="24" t="s">
        <v>102</v>
      </c>
      <c r="DW7" s="24" t="s">
        <v>102</v>
      </c>
      <c r="DX7" s="24">
        <v>0</v>
      </c>
      <c r="DY7" s="24" t="s">
        <v>102</v>
      </c>
      <c r="DZ7" s="24" t="s">
        <v>102</v>
      </c>
      <c r="EA7" s="24" t="s">
        <v>102</v>
      </c>
      <c r="EB7" s="24" t="s">
        <v>102</v>
      </c>
      <c r="EC7" s="24">
        <v>0.01</v>
      </c>
      <c r="ED7" s="24">
        <v>0.01</v>
      </c>
      <c r="EE7" s="24" t="s">
        <v>102</v>
      </c>
      <c r="EF7" s="24" t="s">
        <v>102</v>
      </c>
      <c r="EG7" s="24" t="s">
        <v>102</v>
      </c>
      <c r="EH7" s="24" t="s">
        <v>102</v>
      </c>
      <c r="EI7" s="24">
        <v>0</v>
      </c>
      <c r="EJ7" s="24" t="s">
        <v>102</v>
      </c>
      <c r="EK7" s="24" t="s">
        <v>102</v>
      </c>
      <c r="EL7" s="24" t="s">
        <v>102</v>
      </c>
      <c r="EM7" s="24" t="s">
        <v>102</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友吾</cp:lastModifiedBy>
  <cp:lastPrinted>2023-01-24T00:36:13Z</cp:lastPrinted>
  <dcterms:created xsi:type="dcterms:W3CDTF">2022-12-01T01:31:31Z</dcterms:created>
  <dcterms:modified xsi:type="dcterms:W3CDTF">2023-01-24T00:39:32Z</dcterms:modified>
  <cp:category/>
</cp:coreProperties>
</file>