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1市長\13上下水道局\1上下水道課\1経営係\18 【経営分析】\01 R4（R3年度分）\02 提出\下水道\"/>
    </mc:Choice>
  </mc:AlternateContent>
  <workbookProtection workbookAlgorithmName="SHA-512" workbookHashValue="8qvzkJVwu8FZJ3lY+z9J9JoZGzyH7mpnaQo/dBn8YR826t7iHr0Mb5w0aADDSBTEo+aGfW6brkAZiu6y40BbnA==" workbookSaltValue="hkWTHSOz1IK1jxhtvDBv6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Q6" i="5"/>
  <c r="W10" i="4" s="1"/>
  <c r="P6" i="5"/>
  <c r="O6" i="5"/>
  <c r="I10" i="4" s="1"/>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P10" i="4"/>
  <c r="B10" i="4"/>
  <c r="AT8" i="4"/>
  <c r="AL8" i="4"/>
  <c r="W8" i="4"/>
  <c r="P8" i="4"/>
  <c r="B6" i="4"/>
</calcChain>
</file>

<file path=xl/sharedStrings.xml><?xml version="1.0" encoding="utf-8"?>
<sst xmlns="http://schemas.openxmlformats.org/spreadsheetml/2006/main" count="236" uniqueCount="117">
  <si>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</si>
  <si>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</si>
  <si>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</si>
  <si>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</si>
  <si>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</si>
  <si>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</si>
  <si>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</si>
  <si>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</si>
  <si>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</si>
  <si>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</si>
  <si>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</si>
  <si>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</si>
  <si>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</si>
  <si>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</si>
  <si>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</si>
  <si>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</si>
  <si>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</si>
  <si>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</si>
  <si>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</si>
  <si>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</si>
  <si>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</si>
  <si>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</si>
  <si>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</si>
  <si>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</si>
  <si>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</si>
  <si>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</si>
  <si>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</si>
  <si>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</si>
  <si>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</si>
  <si>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</si>
  <si>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</si>
  <si>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</si>
  <si>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</si>
  <si>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</si>
  <si>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</si>
  <si>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</si>
  <si>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</si>
  <si>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</si>
  <si>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</si>
  <si>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</si>
  <si>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</si>
  <si>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</si>
  <si>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</si>
  <si>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</si>
  <si>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</si>
  <si>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</si>
  <si>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</si>
  <si>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</si>
  <si>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</si>
  <si>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</si>
  <si>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</si>
  <si>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</si>
  <si>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</si>
  <si>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</si>
  <si>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</si>
  <si>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</si>
  <si>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</si>
  <si>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</si>
  <si>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</si>
  <si>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</si>
  <si>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</si>
  <si>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</si>
  <si>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</si>
  <si>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</si>
  <si>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</si>
  <si>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</si>
  <si>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</si>
  <si>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</si>
  <si>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</si>
  <si>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</si>
  <si>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</si>
  <si>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</si>
  <si>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</si>
  <si>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</si>
  <si>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</si>
  <si>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</si>
  <si>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</si>
  <si>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</si>
  <si>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</si>
  <si>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</si>
  <si>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</si>
  <si>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</si>
  <si>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</si>
  <si>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</si>
  <si>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</si>
  <si>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</si>
  <si>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</si>
  <si>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</si>
  <si>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</si>
  <si>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</si>
  <si>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</si>
  <si>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</si>
  <si>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</si>
  <si>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</si>
  <si>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</si>
  <si>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</si>
  <si>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宇城市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</si>
  <si>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</si>
  <si>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</si>
  <si>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</si>
  <si>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</si>
  <si>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</si>
  <si>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</si>
  <si>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</si>
  <si>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</si>
  <si>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</si>
  <si>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</si>
  <si>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</si>
  <si>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</si>
  <si>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</si>
  <si>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</si>
  <si>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</si>
  <si>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</si>
  <si>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</si>
  <si>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r>
      <rPr>
        <u/>
        <sz val="11"/>
        <rFont val="ＭＳ ゴシック"/>
        <family val="3"/>
        <charset val="128"/>
      </rPr>
      <t>①…</t>
    </r>
    <r>
      <rPr>
        <sz val="11"/>
        <rFont val="ＭＳ ゴシック"/>
        <family val="3"/>
        <charset val="128"/>
      </rPr>
      <t xml:space="preserve">有収水量の減少に伴う下水道使用料の減収、一般会計繰入金の減額などの影響により、類似団体平均値を大きく下回る結果となった。
</t>
    </r>
    <r>
      <rPr>
        <u/>
        <sz val="11"/>
        <rFont val="ＭＳ ゴシック"/>
        <family val="3"/>
        <charset val="128"/>
      </rPr>
      <t>②…</t>
    </r>
    <r>
      <rPr>
        <sz val="11"/>
        <rFont val="ＭＳ ゴシック"/>
        <family val="3"/>
        <charset val="128"/>
      </rPr>
      <t xml:space="preserve">累積欠損金は発生していないが、令和3年度は営業活動で生じた損失を前年度からの繰越利益剰余金で補填している状況である。
</t>
    </r>
    <r>
      <rPr>
        <u/>
        <sz val="11"/>
        <rFont val="ＭＳ ゴシック"/>
        <family val="3"/>
        <charset val="128"/>
      </rPr>
      <t>③…</t>
    </r>
    <r>
      <rPr>
        <sz val="11"/>
        <rFont val="ＭＳ ゴシック"/>
        <family val="3"/>
        <charset val="128"/>
      </rPr>
      <t xml:space="preserve">公共・特環・農集を1つの会計で処理しており、特環の流動資産（預金）がﾏｲﾅｽになったことが要因である。
※下水道事業会計（3事業）の流動比率＝77.17%
</t>
    </r>
    <r>
      <rPr>
        <u/>
        <sz val="11"/>
        <rFont val="ＭＳ ゴシック"/>
        <family val="3"/>
        <charset val="128"/>
      </rPr>
      <t>④・⑤・⑥…</t>
    </r>
    <r>
      <rPr>
        <sz val="11"/>
        <rFont val="ＭＳ ゴシック"/>
        <family val="3"/>
        <charset val="128"/>
      </rPr>
      <t xml:space="preserve">繰出基準に基づく「分流式下水道等に要する経費」について、算定方法を見直したものの、私費（下水道使用料）で賄うべき部分のさらなる精査が課題であるため、適正な使用料収入の分析及び公費負担の適正化を図る。
※④＝「一般会計負担額」の影響
※⑤・⑥＝「汚水処理費公費負担分」の影響
</t>
    </r>
    <r>
      <rPr>
        <u/>
        <sz val="11"/>
        <rFont val="ＭＳ ゴシック"/>
        <family val="3"/>
        <charset val="128"/>
      </rPr>
      <t>⑤・⑥…</t>
    </r>
    <r>
      <rPr>
        <sz val="11"/>
        <rFont val="ＭＳ ゴシック"/>
        <family val="3"/>
        <charset val="128"/>
      </rPr>
      <t xml:space="preserve">汚水処理費用が下水道使用料で賄えていない状況であるため、未接続世帯の解消及び維持管理費の節減に努める。
</t>
    </r>
    <r>
      <rPr>
        <u/>
        <sz val="11"/>
        <rFont val="ＭＳ ゴシック"/>
        <family val="3"/>
        <charset val="128"/>
      </rPr>
      <t>⑧…</t>
    </r>
    <r>
      <rPr>
        <sz val="11"/>
        <rFont val="ＭＳ ゴシック"/>
        <family val="3"/>
        <charset val="128"/>
      </rPr>
      <t>前年度に比べて大きな変化はないが、類似団体平均値を下回っており、人口減少や高齢化の進行などの影響により伸び悩んでいる。</t>
    </r>
    <rPh sb="2" eb="4">
      <t>ユウシュウ</t>
    </rPh>
    <rPh sb="4" eb="6">
      <t>スイリョウ</t>
    </rPh>
    <rPh sb="7" eb="9">
      <t>ゲンショウ</t>
    </rPh>
    <rPh sb="10" eb="11">
      <t>トモナ</t>
    </rPh>
    <rPh sb="12" eb="15">
      <t>ゲスイドウ</t>
    </rPh>
    <rPh sb="15" eb="18">
      <t>シヨウリョウ</t>
    </rPh>
    <rPh sb="19" eb="21">
      <t>ゲンシュウ</t>
    </rPh>
    <rPh sb="22" eb="24">
      <t>イッパン</t>
    </rPh>
    <rPh sb="24" eb="26">
      <t>カイケイ</t>
    </rPh>
    <rPh sb="26" eb="28">
      <t>クリイレ</t>
    </rPh>
    <rPh sb="28" eb="29">
      <t>キン</t>
    </rPh>
    <rPh sb="30" eb="32">
      <t>ゲンガク</t>
    </rPh>
    <rPh sb="35" eb="37">
      <t>エイキョウ</t>
    </rPh>
    <rPh sb="41" eb="48">
      <t>ルイジダンタイヘイキンチ</t>
    </rPh>
    <rPh sb="49" eb="50">
      <t>オオ</t>
    </rPh>
    <rPh sb="52" eb="54">
      <t>シタマワ</t>
    </rPh>
    <rPh sb="55" eb="57">
      <t>ケッカ</t>
    </rPh>
    <rPh sb="66" eb="68">
      <t>ルイセキ</t>
    </rPh>
    <rPh sb="68" eb="70">
      <t>ケッソン</t>
    </rPh>
    <rPh sb="70" eb="71">
      <t>キン</t>
    </rPh>
    <rPh sb="72" eb="74">
      <t>ハッセイ</t>
    </rPh>
    <rPh sb="81" eb="83">
      <t>レイワ</t>
    </rPh>
    <rPh sb="84" eb="86">
      <t>ネンド</t>
    </rPh>
    <rPh sb="87" eb="89">
      <t>エイギョウ</t>
    </rPh>
    <rPh sb="89" eb="91">
      <t>カツドウ</t>
    </rPh>
    <rPh sb="92" eb="93">
      <t>ショウ</t>
    </rPh>
    <rPh sb="95" eb="97">
      <t>ソンシツ</t>
    </rPh>
    <rPh sb="98" eb="101">
      <t>ゼンネンド</t>
    </rPh>
    <rPh sb="104" eb="106">
      <t>クリコシ</t>
    </rPh>
    <rPh sb="106" eb="108">
      <t>リエキ</t>
    </rPh>
    <rPh sb="108" eb="111">
      <t>ジョウヨキン</t>
    </rPh>
    <rPh sb="112" eb="114">
      <t>ホテン</t>
    </rPh>
    <rPh sb="118" eb="120">
      <t>ジョウキョウ</t>
    </rPh>
    <rPh sb="128" eb="130">
      <t>コウキョウ</t>
    </rPh>
    <rPh sb="140" eb="142">
      <t>カイケイ</t>
    </rPh>
    <rPh sb="143" eb="145">
      <t>ショリ</t>
    </rPh>
    <rPh sb="153" eb="155">
      <t>リュウドウ</t>
    </rPh>
    <rPh sb="155" eb="157">
      <t>シサン</t>
    </rPh>
    <rPh sb="158" eb="160">
      <t>ヨキン</t>
    </rPh>
    <rPh sb="173" eb="175">
      <t>ヨウイン</t>
    </rPh>
    <rPh sb="181" eb="184">
      <t>ゲスイドウ</t>
    </rPh>
    <rPh sb="184" eb="186">
      <t>ジギョウ</t>
    </rPh>
    <rPh sb="186" eb="188">
      <t>カイケイ</t>
    </rPh>
    <rPh sb="190" eb="192">
      <t>ジギョウ</t>
    </rPh>
    <rPh sb="194" eb="196">
      <t>リュウドウ</t>
    </rPh>
    <rPh sb="196" eb="198">
      <t>ヒリツ</t>
    </rPh>
    <rPh sb="355" eb="357">
      <t>オスイ</t>
    </rPh>
    <rPh sb="357" eb="359">
      <t>ショリ</t>
    </rPh>
    <rPh sb="359" eb="361">
      <t>ヒヨウ</t>
    </rPh>
    <rPh sb="362" eb="365">
      <t>ゲスイドウ</t>
    </rPh>
    <rPh sb="365" eb="368">
      <t>シヨウリョウ</t>
    </rPh>
    <rPh sb="369" eb="370">
      <t>マカナ</t>
    </rPh>
    <rPh sb="375" eb="377">
      <t>ジョウキョウ</t>
    </rPh>
    <rPh sb="383" eb="386">
      <t>ミセツゾク</t>
    </rPh>
    <rPh sb="386" eb="388">
      <t>セタイ</t>
    </rPh>
    <rPh sb="389" eb="391">
      <t>カイショウ</t>
    </rPh>
    <rPh sb="391" eb="392">
      <t>オヨ</t>
    </rPh>
    <rPh sb="393" eb="395">
      <t>イジ</t>
    </rPh>
    <rPh sb="395" eb="398">
      <t>カンリヒ</t>
    </rPh>
    <rPh sb="399" eb="401">
      <t>セツゲン</t>
    </rPh>
    <rPh sb="402" eb="403">
      <t>ツト</t>
    </rPh>
    <rPh sb="410" eb="413">
      <t>ゼンネンド</t>
    </rPh>
    <rPh sb="414" eb="415">
      <t>クラ</t>
    </rPh>
    <rPh sb="417" eb="418">
      <t>オオ</t>
    </rPh>
    <rPh sb="420" eb="422">
      <t>ヘンカ</t>
    </rPh>
    <rPh sb="427" eb="429">
      <t>ルイジ</t>
    </rPh>
    <rPh sb="429" eb="431">
      <t>ダンタイ</t>
    </rPh>
    <rPh sb="431" eb="434">
      <t>ヘイキンチ</t>
    </rPh>
    <rPh sb="435" eb="437">
      <t>シタマワ</t>
    </rPh>
    <rPh sb="442" eb="444">
      <t>ジンコウ</t>
    </rPh>
    <rPh sb="444" eb="446">
      <t>ゲンショウ</t>
    </rPh>
    <rPh sb="447" eb="449">
      <t>コウレイ</t>
    </rPh>
    <rPh sb="449" eb="450">
      <t>カ</t>
    </rPh>
    <rPh sb="451" eb="453">
      <t>シンコウ</t>
    </rPh>
    <rPh sb="456" eb="458">
      <t>エイキョウ</t>
    </rPh>
    <rPh sb="461" eb="462">
      <t>ノ</t>
    </rPh>
    <rPh sb="463" eb="464">
      <t>ナヤ</t>
    </rPh>
    <phoneticPr fontId="4"/>
  </si>
  <si>
    <t>　本市の下水道事業において、処理区域内人口の飛躍的な増加は期待できず、人口減少や節水機器の普及等の影響により、使用料収入の大幅な増額は見込めない状況である。
　加えて、老朽化が進む資産の更新・改築に係る投資費用は増大することから、より厳しいｺｽﾄ意識が求められる。
　また、繰入金に依存している一般会計も厳しい財政環境の中、新型ｺﾛﾅｳｲﾙｽ対策など行政需要の多様化に対応していかなければならない。
　このような状況下で、将来的に安定した下水道事業ｻｰﾋﾞｽを提供するため、維持管理費の節減や事務改善に取り組むことはもとより、資産の更新費用を踏まえた使用料見直しの検討、公費（市税）・私費（下水道使用料）の負担の適正化を図りながら、経営基盤の強化と財政ﾏﾈｼﾞﾒﾝﾄの向上を目指す。</t>
    <rPh sb="1" eb="3">
      <t>ホンシ</t>
    </rPh>
    <rPh sb="4" eb="7">
      <t>ゲスイドウ</t>
    </rPh>
    <rPh sb="7" eb="9">
      <t>ジギョウ</t>
    </rPh>
    <rPh sb="14" eb="16">
      <t>ショリ</t>
    </rPh>
    <rPh sb="16" eb="19">
      <t>クイキナイ</t>
    </rPh>
    <rPh sb="64" eb="66">
      <t>ゾウガク</t>
    </rPh>
    <rPh sb="80" eb="81">
      <t>クワ</t>
    </rPh>
    <rPh sb="84" eb="87">
      <t>ロウキュウカ</t>
    </rPh>
    <rPh sb="88" eb="89">
      <t>スス</t>
    </rPh>
    <rPh sb="90" eb="92">
      <t>シサン</t>
    </rPh>
    <rPh sb="93" eb="95">
      <t>コウシン</t>
    </rPh>
    <rPh sb="96" eb="98">
      <t>カイチク</t>
    </rPh>
    <rPh sb="99" eb="100">
      <t>カカ</t>
    </rPh>
    <rPh sb="101" eb="103">
      <t>トウシ</t>
    </rPh>
    <rPh sb="103" eb="105">
      <t>ヒヨウ</t>
    </rPh>
    <rPh sb="106" eb="108">
      <t>ゾウダイ</t>
    </rPh>
    <rPh sb="117" eb="118">
      <t>キビ</t>
    </rPh>
    <rPh sb="123" eb="125">
      <t>イシキ</t>
    </rPh>
    <rPh sb="126" eb="127">
      <t>モト</t>
    </rPh>
    <rPh sb="137" eb="139">
      <t>クリイレ</t>
    </rPh>
    <rPh sb="139" eb="140">
      <t>キン</t>
    </rPh>
    <rPh sb="141" eb="143">
      <t>イゾン</t>
    </rPh>
    <rPh sb="147" eb="149">
      <t>イッパン</t>
    </rPh>
    <rPh sb="149" eb="151">
      <t>カイケイ</t>
    </rPh>
    <rPh sb="152" eb="153">
      <t>キビ</t>
    </rPh>
    <rPh sb="155" eb="157">
      <t>ザイセイ</t>
    </rPh>
    <rPh sb="157" eb="159">
      <t>カンキョウ</t>
    </rPh>
    <rPh sb="160" eb="161">
      <t>ナカ</t>
    </rPh>
    <rPh sb="175" eb="177">
      <t>ギョウセイ</t>
    </rPh>
    <rPh sb="177" eb="179">
      <t>ジュヨウ</t>
    </rPh>
    <rPh sb="180" eb="183">
      <t>タヨウカ</t>
    </rPh>
    <rPh sb="184" eb="186">
      <t>タイオウ</t>
    </rPh>
    <rPh sb="206" eb="209">
      <t>ジョウキョウカ</t>
    </rPh>
    <rPh sb="211" eb="214">
      <t>ショウライテキ</t>
    </rPh>
    <rPh sb="215" eb="217">
      <t>アンテイ</t>
    </rPh>
    <rPh sb="219" eb="222">
      <t>ゲスイドウ</t>
    </rPh>
    <rPh sb="222" eb="224">
      <t>ジギョウ</t>
    </rPh>
    <rPh sb="230" eb="232">
      <t>テイキョウ</t>
    </rPh>
    <rPh sb="237" eb="239">
      <t>イジ</t>
    </rPh>
    <rPh sb="239" eb="242">
      <t>カンリヒ</t>
    </rPh>
    <rPh sb="243" eb="245">
      <t>セツゲン</t>
    </rPh>
    <rPh sb="246" eb="248">
      <t>ジム</t>
    </rPh>
    <rPh sb="248" eb="250">
      <t>カイゼン</t>
    </rPh>
    <rPh sb="263" eb="265">
      <t>シサン</t>
    </rPh>
    <rPh sb="266" eb="268">
      <t>コウシン</t>
    </rPh>
    <rPh sb="268" eb="270">
      <t>ヒヨウ</t>
    </rPh>
    <rPh sb="271" eb="272">
      <t>フ</t>
    </rPh>
    <rPh sb="282" eb="284">
      <t>ケントウ</t>
    </rPh>
    <rPh sb="285" eb="287">
      <t>コウヒ</t>
    </rPh>
    <rPh sb="288" eb="289">
      <t>シ</t>
    </rPh>
    <rPh sb="289" eb="290">
      <t>ゼイ</t>
    </rPh>
    <rPh sb="292" eb="294">
      <t>シヒ</t>
    </rPh>
    <rPh sb="295" eb="298">
      <t>ゲスイドウ</t>
    </rPh>
    <rPh sb="298" eb="301">
      <t>シヨウリョウ</t>
    </rPh>
    <rPh sb="303" eb="305">
      <t>フタン</t>
    </rPh>
    <rPh sb="306" eb="309">
      <t>テキセイカ</t>
    </rPh>
    <rPh sb="310" eb="311">
      <t>ハカ</t>
    </rPh>
    <rPh sb="316" eb="318">
      <t>ケイエイ</t>
    </rPh>
    <rPh sb="318" eb="320">
      <t>キバン</t>
    </rPh>
    <rPh sb="321" eb="323">
      <t>キョウカ</t>
    </rPh>
    <rPh sb="324" eb="326">
      <t>ザイセイ</t>
    </rPh>
    <rPh sb="334" eb="336">
      <t>コウジョウ</t>
    </rPh>
    <rPh sb="337" eb="339">
      <t>メザ</t>
    </rPh>
    <phoneticPr fontId="4"/>
  </si>
  <si>
    <r>
      <rPr>
        <u/>
        <sz val="11"/>
        <color theme="1"/>
        <rFont val="ＭＳ ゴシック"/>
        <family val="3"/>
        <charset val="128"/>
      </rPr>
      <t>①…</t>
    </r>
    <r>
      <rPr>
        <sz val="11"/>
        <color theme="1"/>
        <rFont val="ＭＳ ゴシック"/>
        <family val="3"/>
        <charset val="128"/>
      </rPr>
      <t xml:space="preserve">本事業は供用開始から17年を迎えたが、令和3年度は新たな設備投資を行っていないため、管渠等の老朽化が進んでいる。比較的新しい施設であるが、類似団体平均値を上回っているため、施設改築等の必要性が高まっている。
</t>
    </r>
    <r>
      <rPr>
        <u/>
        <sz val="11"/>
        <color theme="1"/>
        <rFont val="ＭＳ ゴシック"/>
        <family val="3"/>
        <charset val="128"/>
      </rPr>
      <t>②・③…</t>
    </r>
    <r>
      <rPr>
        <sz val="11"/>
        <color theme="1"/>
        <rFont val="ＭＳ ゴシック"/>
        <family val="3"/>
        <charset val="128"/>
      </rPr>
      <t>法定耐用年数（50年）を超えた管渠はないため、これまで更新実績はないが、今後は管渠の老朽化に備え、ｽﾄｯｸﾏﾈｼﾞﾒﾝﾄ計画に基づき、計画的な修繕・改築・更新を行っていく。</t>
    </r>
    <rPh sb="2" eb="3">
      <t>ホン</t>
    </rPh>
    <rPh sb="3" eb="5">
      <t>ジギョウ</t>
    </rPh>
    <rPh sb="6" eb="8">
      <t>キョウヨウ</t>
    </rPh>
    <rPh sb="8" eb="10">
      <t>カイシ</t>
    </rPh>
    <rPh sb="14" eb="15">
      <t>ネン</t>
    </rPh>
    <rPh sb="16" eb="17">
      <t>ムカ</t>
    </rPh>
    <rPh sb="21" eb="23">
      <t>レイワ</t>
    </rPh>
    <rPh sb="24" eb="26">
      <t>ネンド</t>
    </rPh>
    <rPh sb="27" eb="28">
      <t>アラ</t>
    </rPh>
    <rPh sb="30" eb="32">
      <t>セツビ</t>
    </rPh>
    <rPh sb="32" eb="34">
      <t>トウシ</t>
    </rPh>
    <rPh sb="35" eb="36">
      <t>オコナ</t>
    </rPh>
    <rPh sb="44" eb="46">
      <t>カンキョ</t>
    </rPh>
    <rPh sb="46" eb="47">
      <t>トウ</t>
    </rPh>
    <rPh sb="48" eb="51">
      <t>ロウキュウカ</t>
    </rPh>
    <rPh sb="52" eb="53">
      <t>スス</t>
    </rPh>
    <rPh sb="58" eb="61">
      <t>ヒカクテキ</t>
    </rPh>
    <rPh sb="61" eb="62">
      <t>アタラ</t>
    </rPh>
    <rPh sb="64" eb="66">
      <t>シセツ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</si>
</sst>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u/>
      <sz val="11"/>
      <color theme="1"/>
      <name val="ＭＳ ゴシック"/>
      <family val="3"/>
      <charset val="128"/>
    </font>
    <font>
      <sz val="11"/>
      <name val="ＭＳ ゴシック"/>
      <family val="3"/>
      <charset val="128"/>
    </font>
    <font>
      <u/>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BEA-4BB8-B25B-D3FBFA26B66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0.09</c:v>
                </c:pt>
                <c:pt idx="2">
                  <c:v>0.36</c:v>
                </c:pt>
                <c:pt idx="3">
                  <c:v>0.39</c:v>
                </c:pt>
                <c:pt idx="4">
                  <c:v>0.1</c:v>
                </c:pt>
              </c:numCache>
            </c:numRef>
          </c:val>
          <c:smooth val="0"/>
          <c:extLst>
            <c:ext xmlns:c16="http://schemas.microsoft.com/office/drawing/2014/chart" uri="{C3380CC4-5D6E-409C-BE32-E72D297353CC}">
              <c16:uniqueId val="{00000001-8BEA-4BB8-B25B-D3FBFA26B66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D95-4B60-A511-1AF8B2DAE6D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37.08</c:v>
                </c:pt>
                <c:pt idx="1">
                  <c:v>37.46</c:v>
                </c:pt>
                <c:pt idx="2">
                  <c:v>42.47</c:v>
                </c:pt>
                <c:pt idx="3">
                  <c:v>42.4</c:v>
                </c:pt>
                <c:pt idx="4">
                  <c:v>42.28</c:v>
                </c:pt>
              </c:numCache>
            </c:numRef>
          </c:val>
          <c:smooth val="0"/>
          <c:extLst>
            <c:ext xmlns:c16="http://schemas.microsoft.com/office/drawing/2014/chart" uri="{C3380CC4-5D6E-409C-BE32-E72D297353CC}">
              <c16:uniqueId val="{00000001-CD95-4B60-A511-1AF8B2DAE6D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63.63</c:v>
                </c:pt>
                <c:pt idx="1">
                  <c:v>65.180000000000007</c:v>
                </c:pt>
                <c:pt idx="2">
                  <c:v>63.62</c:v>
                </c:pt>
                <c:pt idx="3">
                  <c:v>68.83</c:v>
                </c:pt>
                <c:pt idx="4">
                  <c:v>68.510000000000005</c:v>
                </c:pt>
              </c:numCache>
            </c:numRef>
          </c:val>
          <c:extLst>
            <c:ext xmlns:c16="http://schemas.microsoft.com/office/drawing/2014/chart" uri="{C3380CC4-5D6E-409C-BE32-E72D297353CC}">
              <c16:uniqueId val="{00000000-44FF-45AB-AE2D-9B979EE678B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67.22</c:v>
                </c:pt>
                <c:pt idx="1">
                  <c:v>67.459999999999994</c:v>
                </c:pt>
                <c:pt idx="2">
                  <c:v>83.75</c:v>
                </c:pt>
                <c:pt idx="3">
                  <c:v>84.19</c:v>
                </c:pt>
                <c:pt idx="4">
                  <c:v>84.34</c:v>
                </c:pt>
              </c:numCache>
            </c:numRef>
          </c:val>
          <c:smooth val="0"/>
          <c:extLst>
            <c:ext xmlns:c16="http://schemas.microsoft.com/office/drawing/2014/chart" uri="{C3380CC4-5D6E-409C-BE32-E72D297353CC}">
              <c16:uniqueId val="{00000001-44FF-45AB-AE2D-9B979EE678B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110.05</c:v>
                </c:pt>
                <c:pt idx="1">
                  <c:v>100.06</c:v>
                </c:pt>
                <c:pt idx="2">
                  <c:v>99.25</c:v>
                </c:pt>
                <c:pt idx="3">
                  <c:v>104.75</c:v>
                </c:pt>
                <c:pt idx="4">
                  <c:v>90.63</c:v>
                </c:pt>
              </c:numCache>
            </c:numRef>
          </c:val>
          <c:extLst>
            <c:ext xmlns:c16="http://schemas.microsoft.com/office/drawing/2014/chart" uri="{C3380CC4-5D6E-409C-BE32-E72D297353CC}">
              <c16:uniqueId val="{00000000-44F3-46F2-B726-AEE36AA105D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99.91</c:v>
                </c:pt>
                <c:pt idx="1">
                  <c:v>98.03</c:v>
                </c:pt>
                <c:pt idx="2">
                  <c:v>102.73</c:v>
                </c:pt>
                <c:pt idx="3">
                  <c:v>105.78</c:v>
                </c:pt>
                <c:pt idx="4">
                  <c:v>106.09</c:v>
                </c:pt>
              </c:numCache>
            </c:numRef>
          </c:val>
          <c:smooth val="0"/>
          <c:extLst>
            <c:ext xmlns:c16="http://schemas.microsoft.com/office/drawing/2014/chart" uri="{C3380CC4-5D6E-409C-BE32-E72D297353CC}">
              <c16:uniqueId val="{00000001-44F3-46F2-B726-AEE36AA105D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15.74</c:v>
                </c:pt>
                <c:pt idx="1">
                  <c:v>17.809999999999999</c:v>
                </c:pt>
                <c:pt idx="2">
                  <c:v>19.87</c:v>
                </c:pt>
                <c:pt idx="3">
                  <c:v>21.94</c:v>
                </c:pt>
                <c:pt idx="4">
                  <c:v>24.01</c:v>
                </c:pt>
              </c:numCache>
            </c:numRef>
          </c:val>
          <c:extLst>
            <c:ext xmlns:c16="http://schemas.microsoft.com/office/drawing/2014/chart" uri="{C3380CC4-5D6E-409C-BE32-E72D297353CC}">
              <c16:uniqueId val="{00000000-BDAE-4521-8E0E-313690AF582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14.76</c:v>
                </c:pt>
                <c:pt idx="1">
                  <c:v>15.02</c:v>
                </c:pt>
                <c:pt idx="2">
                  <c:v>24.68</c:v>
                </c:pt>
                <c:pt idx="3">
                  <c:v>21.36</c:v>
                </c:pt>
                <c:pt idx="4">
                  <c:v>22.79</c:v>
                </c:pt>
              </c:numCache>
            </c:numRef>
          </c:val>
          <c:smooth val="0"/>
          <c:extLst>
            <c:ext xmlns:c16="http://schemas.microsoft.com/office/drawing/2014/chart" uri="{C3380CC4-5D6E-409C-BE32-E72D297353CC}">
              <c16:uniqueId val="{00000001-BDAE-4521-8E0E-313690AF582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A3A-493D-816B-D1A5B13CE4C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8.6199999999999992</c:v>
                </c:pt>
                <c:pt idx="3" formatCode="#,##0.00;&quot;△&quot;#,##0.00;&quot;-&quot;">
                  <c:v>0.01</c:v>
                </c:pt>
                <c:pt idx="4" formatCode="#,##0.00;&quot;△&quot;#,##0.00;&quot;-&quot;">
                  <c:v>0.01</c:v>
                </c:pt>
              </c:numCache>
            </c:numRef>
          </c:val>
          <c:smooth val="0"/>
          <c:extLst>
            <c:ext xmlns:c16="http://schemas.microsoft.com/office/drawing/2014/chart" uri="{C3380CC4-5D6E-409C-BE32-E72D297353CC}">
              <c16:uniqueId val="{00000001-2A3A-493D-816B-D1A5B13CE4C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C33-4AE0-8B4A-F62F67AA575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148.76</c:v>
                </c:pt>
                <c:pt idx="1">
                  <c:v>179.15</c:v>
                </c:pt>
                <c:pt idx="2">
                  <c:v>94.97</c:v>
                </c:pt>
                <c:pt idx="3">
                  <c:v>63.96</c:v>
                </c:pt>
                <c:pt idx="4">
                  <c:v>69.42</c:v>
                </c:pt>
              </c:numCache>
            </c:numRef>
          </c:val>
          <c:smooth val="0"/>
          <c:extLst>
            <c:ext xmlns:c16="http://schemas.microsoft.com/office/drawing/2014/chart" uri="{C3380CC4-5D6E-409C-BE32-E72D297353CC}">
              <c16:uniqueId val="{00000001-BC33-4AE0-8B4A-F62F67AA575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96.04</c:v>
                </c:pt>
                <c:pt idx="1">
                  <c:v>66.28</c:v>
                </c:pt>
                <c:pt idx="2">
                  <c:v>16.88</c:v>
                </c:pt>
                <c:pt idx="3">
                  <c:v>-11.89</c:v>
                </c:pt>
                <c:pt idx="4">
                  <c:v>-64.39</c:v>
                </c:pt>
              </c:numCache>
            </c:numRef>
          </c:val>
          <c:extLst>
            <c:ext xmlns:c16="http://schemas.microsoft.com/office/drawing/2014/chart" uri="{C3380CC4-5D6E-409C-BE32-E72D297353CC}">
              <c16:uniqueId val="{00000000-87D2-4B83-91E1-7D08871ECFD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129.05000000000001</c:v>
                </c:pt>
                <c:pt idx="1">
                  <c:v>131.47999999999999</c:v>
                </c:pt>
                <c:pt idx="2">
                  <c:v>47.72</c:v>
                </c:pt>
                <c:pt idx="3">
                  <c:v>44.24</c:v>
                </c:pt>
                <c:pt idx="4">
                  <c:v>43.07</c:v>
                </c:pt>
              </c:numCache>
            </c:numRef>
          </c:val>
          <c:smooth val="0"/>
          <c:extLst>
            <c:ext xmlns:c16="http://schemas.microsoft.com/office/drawing/2014/chart" uri="{C3380CC4-5D6E-409C-BE32-E72D297353CC}">
              <c16:uniqueId val="{00000001-87D2-4B83-91E1-7D08871ECFD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2875.59</c:v>
                </c:pt>
                <c:pt idx="1">
                  <c:v>2306.2800000000002</c:v>
                </c:pt>
                <c:pt idx="2">
                  <c:v>2118.63</c:v>
                </c:pt>
                <c:pt idx="3">
                  <c:v>1866.5</c:v>
                </c:pt>
                <c:pt idx="4">
                  <c:v>684.78</c:v>
                </c:pt>
              </c:numCache>
            </c:numRef>
          </c:val>
          <c:extLst>
            <c:ext xmlns:c16="http://schemas.microsoft.com/office/drawing/2014/chart" uri="{C3380CC4-5D6E-409C-BE32-E72D297353CC}">
              <c16:uniqueId val="{00000000-7E06-4DD8-BB5D-675932B79CD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1223.96</c:v>
                </c:pt>
                <c:pt idx="1">
                  <c:v>1269.1500000000001</c:v>
                </c:pt>
                <c:pt idx="2">
                  <c:v>1206.79</c:v>
                </c:pt>
                <c:pt idx="3">
                  <c:v>1258.43</c:v>
                </c:pt>
                <c:pt idx="4">
                  <c:v>1163.75</c:v>
                </c:pt>
              </c:numCache>
            </c:numRef>
          </c:val>
          <c:smooth val="0"/>
          <c:extLst>
            <c:ext xmlns:c16="http://schemas.microsoft.com/office/drawing/2014/chart" uri="{C3380CC4-5D6E-409C-BE32-E72D297353CC}">
              <c16:uniqueId val="{00000001-7E06-4DD8-BB5D-675932B79CD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63.69</c:v>
                </c:pt>
                <c:pt idx="1">
                  <c:v>65.2</c:v>
                </c:pt>
                <c:pt idx="2">
                  <c:v>75.010000000000005</c:v>
                </c:pt>
                <c:pt idx="3">
                  <c:v>99.81</c:v>
                </c:pt>
                <c:pt idx="4">
                  <c:v>93.59</c:v>
                </c:pt>
              </c:numCache>
            </c:numRef>
          </c:val>
          <c:extLst>
            <c:ext xmlns:c16="http://schemas.microsoft.com/office/drawing/2014/chart" uri="{C3380CC4-5D6E-409C-BE32-E72D297353CC}">
              <c16:uniqueId val="{00000000-D86B-4901-957D-A77246ADA43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61.54</c:v>
                </c:pt>
                <c:pt idx="1">
                  <c:v>63.97</c:v>
                </c:pt>
                <c:pt idx="2">
                  <c:v>71.84</c:v>
                </c:pt>
                <c:pt idx="3">
                  <c:v>73.36</c:v>
                </c:pt>
                <c:pt idx="4">
                  <c:v>72.599999999999994</c:v>
                </c:pt>
              </c:numCache>
            </c:numRef>
          </c:val>
          <c:smooth val="0"/>
          <c:extLst>
            <c:ext xmlns:c16="http://schemas.microsoft.com/office/drawing/2014/chart" uri="{C3380CC4-5D6E-409C-BE32-E72D297353CC}">
              <c16:uniqueId val="{00000001-D86B-4901-957D-A77246ADA43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237.71</c:v>
                </c:pt>
                <c:pt idx="1">
                  <c:v>232.39</c:v>
                </c:pt>
                <c:pt idx="2">
                  <c:v>202.21</c:v>
                </c:pt>
                <c:pt idx="3">
                  <c:v>152.18</c:v>
                </c:pt>
                <c:pt idx="4">
                  <c:v>161.22999999999999</c:v>
                </c:pt>
              </c:numCache>
            </c:numRef>
          </c:val>
          <c:extLst>
            <c:ext xmlns:c16="http://schemas.microsoft.com/office/drawing/2014/chart" uri="{C3380CC4-5D6E-409C-BE32-E72D297353CC}">
              <c16:uniqueId val="{00000000-22EE-40DC-A8FC-22B487DD304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267.86</c:v>
                </c:pt>
                <c:pt idx="1">
                  <c:v>256.82</c:v>
                </c:pt>
                <c:pt idx="2">
                  <c:v>228.47</c:v>
                </c:pt>
                <c:pt idx="3">
                  <c:v>224.88</c:v>
                </c:pt>
                <c:pt idx="4">
                  <c:v>228.64</c:v>
                </c:pt>
              </c:numCache>
            </c:numRef>
          </c:val>
          <c:smooth val="0"/>
          <c:extLst>
            <c:ext xmlns:c16="http://schemas.microsoft.com/office/drawing/2014/chart" uri="{C3380CC4-5D6E-409C-BE32-E72D297353CC}">
              <c16:uniqueId val="{00000001-22EE-40DC-A8FC-22B487DD304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2" zoomScaleNormal="100" workbookViewId="0">
      <selection activeCell="BG58" sqref="BG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熊本県　宇城市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45">
        <f>データ!S6</f>
        <v>57981</v>
      </c>
      <c r="AM8" s="45"/>
      <c r="AN8" s="45"/>
      <c r="AO8" s="45"/>
      <c r="AP8" s="45"/>
      <c r="AQ8" s="45"/>
      <c r="AR8" s="45"/>
      <c r="AS8" s="45"/>
      <c r="AT8" s="46">
        <f>データ!T6</f>
        <v>188.61</v>
      </c>
      <c r="AU8" s="46"/>
      <c r="AV8" s="46"/>
      <c r="AW8" s="46"/>
      <c r="AX8" s="46"/>
      <c r="AY8" s="46"/>
      <c r="AZ8" s="46"/>
      <c r="BA8" s="46"/>
      <c r="BB8" s="46">
        <f>データ!U6</f>
        <v>307.41000000000003</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53.95</v>
      </c>
      <c r="J10" s="46"/>
      <c r="K10" s="46"/>
      <c r="L10" s="46"/>
      <c r="M10" s="46"/>
      <c r="N10" s="46"/>
      <c r="O10" s="46"/>
      <c r="P10" s="46">
        <f>データ!P6</f>
        <v>2.16</v>
      </c>
      <c r="Q10" s="46"/>
      <c r="R10" s="46"/>
      <c r="S10" s="46"/>
      <c r="T10" s="46"/>
      <c r="U10" s="46"/>
      <c r="V10" s="46"/>
      <c r="W10" s="46">
        <f>データ!Q6</f>
        <v>83.06</v>
      </c>
      <c r="X10" s="46"/>
      <c r="Y10" s="46"/>
      <c r="Z10" s="46"/>
      <c r="AA10" s="46"/>
      <c r="AB10" s="46"/>
      <c r="AC10" s="46"/>
      <c r="AD10" s="45">
        <f>データ!R6</f>
        <v>3140</v>
      </c>
      <c r="AE10" s="45"/>
      <c r="AF10" s="45"/>
      <c r="AG10" s="45"/>
      <c r="AH10" s="45"/>
      <c r="AI10" s="45"/>
      <c r="AJ10" s="45"/>
      <c r="AK10" s="2"/>
      <c r="AL10" s="45">
        <f>データ!V6</f>
        <v>1248</v>
      </c>
      <c r="AM10" s="45"/>
      <c r="AN10" s="45"/>
      <c r="AO10" s="45"/>
      <c r="AP10" s="45"/>
      <c r="AQ10" s="45"/>
      <c r="AR10" s="45"/>
      <c r="AS10" s="45"/>
      <c r="AT10" s="46">
        <f>データ!W6</f>
        <v>0.49</v>
      </c>
      <c r="AU10" s="46"/>
      <c r="AV10" s="46"/>
      <c r="AW10" s="46"/>
      <c r="AX10" s="46"/>
      <c r="AY10" s="46"/>
      <c r="AZ10" s="46"/>
      <c r="BA10" s="46"/>
      <c r="BB10" s="46">
        <f>データ!X6</f>
        <v>2546.94</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UfJGLo9KHsmBT5foVTI17of9WV+tf66PWti5sicbktQ6H45BowuOm8GKkETzJJAxjso1is6fAtnJ1R4Cl++IAg==" saltValue="1OCvBGYV91k0GoYiM4XYs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432130</v>
      </c>
      <c r="D6" s="19">
        <f t="shared" si="3"/>
        <v>46</v>
      </c>
      <c r="E6" s="19">
        <f t="shared" si="3"/>
        <v>17</v>
      </c>
      <c r="F6" s="19">
        <f t="shared" si="3"/>
        <v>4</v>
      </c>
      <c r="G6" s="19">
        <f t="shared" si="3"/>
        <v>0</v>
      </c>
      <c r="H6" s="19" t="str">
        <f t="shared" si="3"/>
        <v>熊本県　宇城市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53.95</v>
      </c>
      <c r="P6" s="20">
        <f t="shared" si="3"/>
        <v>2.16</v>
      </c>
      <c r="Q6" s="20">
        <f t="shared" si="3"/>
        <v>83.06</v>
      </c>
      <c r="R6" s="20">
        <f t="shared" si="3"/>
        <v>3140</v>
      </c>
      <c r="S6" s="20">
        <f t="shared" si="3"/>
        <v>57981</v>
      </c>
      <c r="T6" s="20">
        <f t="shared" si="3"/>
        <v>188.61</v>
      </c>
      <c r="U6" s="20">
        <f t="shared" si="3"/>
        <v>307.41000000000003</v>
      </c>
      <c r="V6" s="20">
        <f t="shared" si="3"/>
        <v>1248</v>
      </c>
      <c r="W6" s="20">
        <f t="shared" si="3"/>
        <v>0.49</v>
      </c>
      <c r="X6" s="20">
        <f t="shared" si="3"/>
        <v>2546.94</v>
      </c>
      <c r="Y6" s="21">
        <f>IF(Y7="",NA(),Y7)</f>
        <v>110.05</v>
      </c>
      <c r="Z6" s="21">
        <f t="shared" ref="Z6:AH6" si="4">IF(Z7="",NA(),Z7)</f>
        <v>100.06</v>
      </c>
      <c r="AA6" s="21">
        <f t="shared" si="4"/>
        <v>99.25</v>
      </c>
      <c r="AB6" s="21">
        <f t="shared" si="4"/>
        <v>104.75</v>
      </c>
      <c r="AC6" s="21">
        <f t="shared" si="4"/>
        <v>90.63</v>
      </c>
      <c r="AD6" s="21">
        <f t="shared" si="4"/>
        <v>99.91</v>
      </c>
      <c r="AE6" s="21">
        <f t="shared" si="4"/>
        <v>98.03</v>
      </c>
      <c r="AF6" s="21">
        <f t="shared" si="4"/>
        <v>102.73</v>
      </c>
      <c r="AG6" s="21">
        <f t="shared" si="4"/>
        <v>105.78</v>
      </c>
      <c r="AH6" s="21">
        <f t="shared" si="4"/>
        <v>106.09</v>
      </c>
      <c r="AI6" s="20" t="str">
        <f>IF(AI7="","",IF(AI7="-","【-】","【"&amp;SUBSTITUTE(TEXT(AI7,"#,##0.00"),"-","△")&amp;"】"))</f>
        <v>【105.35】</v>
      </c>
      <c r="AJ6" s="20">
        <f>IF(AJ7="",NA(),AJ7)</f>
        <v>0</v>
      </c>
      <c r="AK6" s="20">
        <f t="shared" ref="AK6:AS6" si="5">IF(AK7="",NA(),AK7)</f>
        <v>0</v>
      </c>
      <c r="AL6" s="20">
        <f t="shared" si="5"/>
        <v>0</v>
      </c>
      <c r="AM6" s="20">
        <f t="shared" si="5"/>
        <v>0</v>
      </c>
      <c r="AN6" s="20">
        <f t="shared" si="5"/>
        <v>0</v>
      </c>
      <c r="AO6" s="21">
        <f t="shared" si="5"/>
        <v>148.76</v>
      </c>
      <c r="AP6" s="21">
        <f t="shared" si="5"/>
        <v>179.15</v>
      </c>
      <c r="AQ6" s="21">
        <f t="shared" si="5"/>
        <v>94.97</v>
      </c>
      <c r="AR6" s="21">
        <f t="shared" si="5"/>
        <v>63.96</v>
      </c>
      <c r="AS6" s="21">
        <f t="shared" si="5"/>
        <v>69.42</v>
      </c>
      <c r="AT6" s="20" t="str">
        <f>IF(AT7="","",IF(AT7="-","【-】","【"&amp;SUBSTITUTE(TEXT(AT7,"#,##0.00"),"-","△")&amp;"】"))</f>
        <v>【63.89】</v>
      </c>
      <c r="AU6" s="21">
        <f>IF(AU7="",NA(),AU7)</f>
        <v>96.04</v>
      </c>
      <c r="AV6" s="21">
        <f t="shared" ref="AV6:BD6" si="6">IF(AV7="",NA(),AV7)</f>
        <v>66.28</v>
      </c>
      <c r="AW6" s="21">
        <f t="shared" si="6"/>
        <v>16.88</v>
      </c>
      <c r="AX6" s="21">
        <f t="shared" si="6"/>
        <v>-11.89</v>
      </c>
      <c r="AY6" s="21">
        <f t="shared" si="6"/>
        <v>-64.39</v>
      </c>
      <c r="AZ6" s="21">
        <f t="shared" si="6"/>
        <v>129.05000000000001</v>
      </c>
      <c r="BA6" s="21">
        <f t="shared" si="6"/>
        <v>131.47999999999999</v>
      </c>
      <c r="BB6" s="21">
        <f t="shared" si="6"/>
        <v>47.72</v>
      </c>
      <c r="BC6" s="21">
        <f t="shared" si="6"/>
        <v>44.24</v>
      </c>
      <c r="BD6" s="21">
        <f t="shared" si="6"/>
        <v>43.07</v>
      </c>
      <c r="BE6" s="20" t="str">
        <f>IF(BE7="","",IF(BE7="-","【-】","【"&amp;SUBSTITUTE(TEXT(BE7,"#,##0.00"),"-","△")&amp;"】"))</f>
        <v>【44.07】</v>
      </c>
      <c r="BF6" s="21">
        <f>IF(BF7="",NA(),BF7)</f>
        <v>2875.59</v>
      </c>
      <c r="BG6" s="21">
        <f t="shared" ref="BG6:BO6" si="7">IF(BG7="",NA(),BG7)</f>
        <v>2306.2800000000002</v>
      </c>
      <c r="BH6" s="21">
        <f t="shared" si="7"/>
        <v>2118.63</v>
      </c>
      <c r="BI6" s="21">
        <f t="shared" si="7"/>
        <v>1866.5</v>
      </c>
      <c r="BJ6" s="21">
        <f t="shared" si="7"/>
        <v>684.78</v>
      </c>
      <c r="BK6" s="21">
        <f t="shared" si="7"/>
        <v>1223.96</v>
      </c>
      <c r="BL6" s="21">
        <f t="shared" si="7"/>
        <v>1269.1500000000001</v>
      </c>
      <c r="BM6" s="21">
        <f t="shared" si="7"/>
        <v>1206.79</v>
      </c>
      <c r="BN6" s="21">
        <f t="shared" si="7"/>
        <v>1258.43</v>
      </c>
      <c r="BO6" s="21">
        <f t="shared" si="7"/>
        <v>1163.75</v>
      </c>
      <c r="BP6" s="20" t="str">
        <f>IF(BP7="","",IF(BP7="-","【-】","【"&amp;SUBSTITUTE(TEXT(BP7,"#,##0.00"),"-","△")&amp;"】"))</f>
        <v>【1,201.79】</v>
      </c>
      <c r="BQ6" s="21">
        <f>IF(BQ7="",NA(),BQ7)</f>
        <v>63.69</v>
      </c>
      <c r="BR6" s="21">
        <f t="shared" ref="BR6:BZ6" si="8">IF(BR7="",NA(),BR7)</f>
        <v>65.2</v>
      </c>
      <c r="BS6" s="21">
        <f t="shared" si="8"/>
        <v>75.010000000000005</v>
      </c>
      <c r="BT6" s="21">
        <f t="shared" si="8"/>
        <v>99.81</v>
      </c>
      <c r="BU6" s="21">
        <f t="shared" si="8"/>
        <v>93.59</v>
      </c>
      <c r="BV6" s="21">
        <f t="shared" si="8"/>
        <v>61.54</v>
      </c>
      <c r="BW6" s="21">
        <f t="shared" si="8"/>
        <v>63.97</v>
      </c>
      <c r="BX6" s="21">
        <f t="shared" si="8"/>
        <v>71.84</v>
      </c>
      <c r="BY6" s="21">
        <f t="shared" si="8"/>
        <v>73.36</v>
      </c>
      <c r="BZ6" s="21">
        <f t="shared" si="8"/>
        <v>72.599999999999994</v>
      </c>
      <c r="CA6" s="20" t="str">
        <f>IF(CA7="","",IF(CA7="-","【-】","【"&amp;SUBSTITUTE(TEXT(CA7,"#,##0.00"),"-","△")&amp;"】"))</f>
        <v>【75.31】</v>
      </c>
      <c r="CB6" s="21">
        <f>IF(CB7="",NA(),CB7)</f>
        <v>237.71</v>
      </c>
      <c r="CC6" s="21">
        <f t="shared" ref="CC6:CK6" si="9">IF(CC7="",NA(),CC7)</f>
        <v>232.39</v>
      </c>
      <c r="CD6" s="21">
        <f t="shared" si="9"/>
        <v>202.21</v>
      </c>
      <c r="CE6" s="21">
        <f t="shared" si="9"/>
        <v>152.18</v>
      </c>
      <c r="CF6" s="21">
        <f t="shared" si="9"/>
        <v>161.22999999999999</v>
      </c>
      <c r="CG6" s="21">
        <f t="shared" si="9"/>
        <v>267.86</v>
      </c>
      <c r="CH6" s="21">
        <f t="shared" si="9"/>
        <v>256.82</v>
      </c>
      <c r="CI6" s="21">
        <f t="shared" si="9"/>
        <v>228.47</v>
      </c>
      <c r="CJ6" s="21">
        <f t="shared" si="9"/>
        <v>224.88</v>
      </c>
      <c r="CK6" s="21">
        <f t="shared" si="9"/>
        <v>228.64</v>
      </c>
      <c r="CL6" s="20" t="str">
        <f>IF(CL7="","",IF(CL7="-","【-】","【"&amp;SUBSTITUTE(TEXT(CL7,"#,##0.00"),"-","△")&amp;"】"))</f>
        <v>【216.39】</v>
      </c>
      <c r="CM6" s="21" t="str">
        <f>IF(CM7="",NA(),CM7)</f>
        <v>-</v>
      </c>
      <c r="CN6" s="21" t="str">
        <f t="shared" ref="CN6:CV6" si="10">IF(CN7="",NA(),CN7)</f>
        <v>-</v>
      </c>
      <c r="CO6" s="21" t="str">
        <f t="shared" si="10"/>
        <v>-</v>
      </c>
      <c r="CP6" s="21" t="str">
        <f t="shared" si="10"/>
        <v>-</v>
      </c>
      <c r="CQ6" s="21" t="str">
        <f t="shared" si="10"/>
        <v>-</v>
      </c>
      <c r="CR6" s="21">
        <f t="shared" si="10"/>
        <v>37.08</v>
      </c>
      <c r="CS6" s="21">
        <f t="shared" si="10"/>
        <v>37.46</v>
      </c>
      <c r="CT6" s="21">
        <f t="shared" si="10"/>
        <v>42.47</v>
      </c>
      <c r="CU6" s="21">
        <f t="shared" si="10"/>
        <v>42.4</v>
      </c>
      <c r="CV6" s="21">
        <f t="shared" si="10"/>
        <v>42.28</v>
      </c>
      <c r="CW6" s="20" t="str">
        <f>IF(CW7="","",IF(CW7="-","【-】","【"&amp;SUBSTITUTE(TEXT(CW7,"#,##0.00"),"-","△")&amp;"】"))</f>
        <v>【42.57】</v>
      </c>
      <c r="CX6" s="21">
        <f>IF(CX7="",NA(),CX7)</f>
        <v>63.63</v>
      </c>
      <c r="CY6" s="21">
        <f t="shared" ref="CY6:DG6" si="11">IF(CY7="",NA(),CY7)</f>
        <v>65.180000000000007</v>
      </c>
      <c r="CZ6" s="21">
        <f t="shared" si="11"/>
        <v>63.62</v>
      </c>
      <c r="DA6" s="21">
        <f t="shared" si="11"/>
        <v>68.83</v>
      </c>
      <c r="DB6" s="21">
        <f t="shared" si="11"/>
        <v>68.510000000000005</v>
      </c>
      <c r="DC6" s="21">
        <f t="shared" si="11"/>
        <v>67.22</v>
      </c>
      <c r="DD6" s="21">
        <f t="shared" si="11"/>
        <v>67.459999999999994</v>
      </c>
      <c r="DE6" s="21">
        <f t="shared" si="11"/>
        <v>83.75</v>
      </c>
      <c r="DF6" s="21">
        <f t="shared" si="11"/>
        <v>84.19</v>
      </c>
      <c r="DG6" s="21">
        <f t="shared" si="11"/>
        <v>84.34</v>
      </c>
      <c r="DH6" s="20" t="str">
        <f>IF(DH7="","",IF(DH7="-","【-】","【"&amp;SUBSTITUTE(TEXT(DH7,"#,##0.00"),"-","△")&amp;"】"))</f>
        <v>【85.24】</v>
      </c>
      <c r="DI6" s="21">
        <f>IF(DI7="",NA(),DI7)</f>
        <v>15.74</v>
      </c>
      <c r="DJ6" s="21">
        <f t="shared" ref="DJ6:DR6" si="12">IF(DJ7="",NA(),DJ7)</f>
        <v>17.809999999999999</v>
      </c>
      <c r="DK6" s="21">
        <f t="shared" si="12"/>
        <v>19.87</v>
      </c>
      <c r="DL6" s="21">
        <f t="shared" si="12"/>
        <v>21.94</v>
      </c>
      <c r="DM6" s="21">
        <f t="shared" si="12"/>
        <v>24.01</v>
      </c>
      <c r="DN6" s="21">
        <f t="shared" si="12"/>
        <v>14.76</v>
      </c>
      <c r="DO6" s="21">
        <f t="shared" si="12"/>
        <v>15.02</v>
      </c>
      <c r="DP6" s="21">
        <f t="shared" si="12"/>
        <v>24.68</v>
      </c>
      <c r="DQ6" s="21">
        <f t="shared" si="12"/>
        <v>21.36</v>
      </c>
      <c r="DR6" s="21">
        <f t="shared" si="12"/>
        <v>22.79</v>
      </c>
      <c r="DS6" s="20" t="str">
        <f>IF(DS7="","",IF(DS7="-","【-】","【"&amp;SUBSTITUTE(TEXT(DS7,"#,##0.00"),"-","△")&amp;"】"))</f>
        <v>【25.87】</v>
      </c>
      <c r="DT6" s="20">
        <f>IF(DT7="",NA(),DT7)</f>
        <v>0</v>
      </c>
      <c r="DU6" s="20">
        <f t="shared" ref="DU6:EC6" si="13">IF(DU7="",NA(),DU7)</f>
        <v>0</v>
      </c>
      <c r="DV6" s="20">
        <f t="shared" si="13"/>
        <v>0</v>
      </c>
      <c r="DW6" s="20">
        <f t="shared" si="13"/>
        <v>0</v>
      </c>
      <c r="DX6" s="20">
        <f t="shared" si="13"/>
        <v>0</v>
      </c>
      <c r="DY6" s="20">
        <f t="shared" si="13"/>
        <v>0</v>
      </c>
      <c r="DZ6" s="20">
        <f t="shared" si="13"/>
        <v>0</v>
      </c>
      <c r="EA6" s="21">
        <f t="shared" si="13"/>
        <v>8.6199999999999992</v>
      </c>
      <c r="EB6" s="21">
        <f t="shared" si="13"/>
        <v>0.01</v>
      </c>
      <c r="EC6" s="21">
        <f t="shared" si="13"/>
        <v>0.01</v>
      </c>
      <c r="ED6" s="20" t="str">
        <f>IF(ED7="","",IF(ED7="-","【-】","【"&amp;SUBSTITUTE(TEXT(ED7,"#,##0.00"),"-","△")&amp;"】"))</f>
        <v>【0.01】</v>
      </c>
      <c r="EE6" s="20">
        <f>IF(EE7="",NA(),EE7)</f>
        <v>0</v>
      </c>
      <c r="EF6" s="20">
        <f t="shared" ref="EF6:EN6" si="14">IF(EF7="",NA(),EF7)</f>
        <v>0</v>
      </c>
      <c r="EG6" s="20">
        <f t="shared" si="14"/>
        <v>0</v>
      </c>
      <c r="EH6" s="20">
        <f t="shared" si="14"/>
        <v>0</v>
      </c>
      <c r="EI6" s="20">
        <f t="shared" si="14"/>
        <v>0</v>
      </c>
      <c r="EJ6" s="21">
        <f t="shared" si="14"/>
        <v>0.13</v>
      </c>
      <c r="EK6" s="21">
        <f t="shared" si="14"/>
        <v>0.09</v>
      </c>
      <c r="EL6" s="21">
        <f t="shared" si="14"/>
        <v>0.36</v>
      </c>
      <c r="EM6" s="21">
        <f t="shared" si="14"/>
        <v>0.39</v>
      </c>
      <c r="EN6" s="21">
        <f t="shared" si="14"/>
        <v>0.1</v>
      </c>
      <c r="EO6" s="20" t="str">
        <f>IF(EO7="","",IF(EO7="-","【-】","【"&amp;SUBSTITUTE(TEXT(EO7,"#,##0.00"),"-","△")&amp;"】"))</f>
        <v>【0.15】</v>
      </c>
    </row>
    <row r="7" spans="1:148" s="22" customFormat="1" x14ac:dyDescent="0.15">
      <c r="A7" s="14"/>
      <c r="B7" s="23">
        <v>2021</v>
      </c>
      <c r="C7" s="23">
        <v>432130</v>
      </c>
      <c r="D7" s="23">
        <v>46</v>
      </c>
      <c r="E7" s="23">
        <v>17</v>
      </c>
      <c r="F7" s="23">
        <v>4</v>
      </c>
      <c r="G7" s="23">
        <v>0</v>
      </c>
      <c r="H7" s="23" t="s">
        <v>96</v>
      </c>
      <c r="I7" s="23" t="s">
        <v>97</v>
      </c>
      <c r="J7" s="23" t="s">
        <v>98</v>
      </c>
      <c r="K7" s="23" t="s">
        <v>99</v>
      </c>
      <c r="L7" s="23" t="s">
        <v>100</v>
      </c>
      <c r="M7" s="23" t="s">
        <v>101</v>
      </c>
      <c r="N7" s="24" t="s">
        <v>102</v>
      </c>
      <c r="O7" s="24">
        <v>53.95</v>
      </c>
      <c r="P7" s="24">
        <v>2.16</v>
      </c>
      <c r="Q7" s="24">
        <v>83.06</v>
      </c>
      <c r="R7" s="24">
        <v>3140</v>
      </c>
      <c r="S7" s="24">
        <v>57981</v>
      </c>
      <c r="T7" s="24">
        <v>188.61</v>
      </c>
      <c r="U7" s="24">
        <v>307.41000000000003</v>
      </c>
      <c r="V7" s="24">
        <v>1248</v>
      </c>
      <c r="W7" s="24">
        <v>0.49</v>
      </c>
      <c r="X7" s="24">
        <v>2546.94</v>
      </c>
      <c r="Y7" s="24">
        <v>110.05</v>
      </c>
      <c r="Z7" s="24">
        <v>100.06</v>
      </c>
      <c r="AA7" s="24">
        <v>99.25</v>
      </c>
      <c r="AB7" s="24">
        <v>104.75</v>
      </c>
      <c r="AC7" s="24">
        <v>90.63</v>
      </c>
      <c r="AD7" s="24">
        <v>99.91</v>
      </c>
      <c r="AE7" s="24">
        <v>98.03</v>
      </c>
      <c r="AF7" s="24">
        <v>102.73</v>
      </c>
      <c r="AG7" s="24">
        <v>105.78</v>
      </c>
      <c r="AH7" s="24">
        <v>106.09</v>
      </c>
      <c r="AI7" s="24">
        <v>105.35</v>
      </c>
      <c r="AJ7" s="24">
        <v>0</v>
      </c>
      <c r="AK7" s="24">
        <v>0</v>
      </c>
      <c r="AL7" s="24">
        <v>0</v>
      </c>
      <c r="AM7" s="24">
        <v>0</v>
      </c>
      <c r="AN7" s="24">
        <v>0</v>
      </c>
      <c r="AO7" s="24">
        <v>148.76</v>
      </c>
      <c r="AP7" s="24">
        <v>179.15</v>
      </c>
      <c r="AQ7" s="24">
        <v>94.97</v>
      </c>
      <c r="AR7" s="24">
        <v>63.96</v>
      </c>
      <c r="AS7" s="24">
        <v>69.42</v>
      </c>
      <c r="AT7" s="24">
        <v>63.89</v>
      </c>
      <c r="AU7" s="24">
        <v>96.04</v>
      </c>
      <c r="AV7" s="24">
        <v>66.28</v>
      </c>
      <c r="AW7" s="24">
        <v>16.88</v>
      </c>
      <c r="AX7" s="24">
        <v>-11.89</v>
      </c>
      <c r="AY7" s="24">
        <v>-64.39</v>
      </c>
      <c r="AZ7" s="24">
        <v>129.05000000000001</v>
      </c>
      <c r="BA7" s="24">
        <v>131.47999999999999</v>
      </c>
      <c r="BB7" s="24">
        <v>47.72</v>
      </c>
      <c r="BC7" s="24">
        <v>44.24</v>
      </c>
      <c r="BD7" s="24">
        <v>43.07</v>
      </c>
      <c r="BE7" s="24">
        <v>44.07</v>
      </c>
      <c r="BF7" s="24">
        <v>2875.59</v>
      </c>
      <c r="BG7" s="24">
        <v>2306.2800000000002</v>
      </c>
      <c r="BH7" s="24">
        <v>2118.63</v>
      </c>
      <c r="BI7" s="24">
        <v>1866.5</v>
      </c>
      <c r="BJ7" s="24">
        <v>684.78</v>
      </c>
      <c r="BK7" s="24">
        <v>1223.96</v>
      </c>
      <c r="BL7" s="24">
        <v>1269.1500000000001</v>
      </c>
      <c r="BM7" s="24">
        <v>1206.79</v>
      </c>
      <c r="BN7" s="24">
        <v>1258.43</v>
      </c>
      <c r="BO7" s="24">
        <v>1163.75</v>
      </c>
      <c r="BP7" s="24">
        <v>1201.79</v>
      </c>
      <c r="BQ7" s="24">
        <v>63.69</v>
      </c>
      <c r="BR7" s="24">
        <v>65.2</v>
      </c>
      <c r="BS7" s="24">
        <v>75.010000000000005</v>
      </c>
      <c r="BT7" s="24">
        <v>99.81</v>
      </c>
      <c r="BU7" s="24">
        <v>93.59</v>
      </c>
      <c r="BV7" s="24">
        <v>61.54</v>
      </c>
      <c r="BW7" s="24">
        <v>63.97</v>
      </c>
      <c r="BX7" s="24">
        <v>71.84</v>
      </c>
      <c r="BY7" s="24">
        <v>73.36</v>
      </c>
      <c r="BZ7" s="24">
        <v>72.599999999999994</v>
      </c>
      <c r="CA7" s="24">
        <v>75.31</v>
      </c>
      <c r="CB7" s="24">
        <v>237.71</v>
      </c>
      <c r="CC7" s="24">
        <v>232.39</v>
      </c>
      <c r="CD7" s="24">
        <v>202.21</v>
      </c>
      <c r="CE7" s="24">
        <v>152.18</v>
      </c>
      <c r="CF7" s="24">
        <v>161.22999999999999</v>
      </c>
      <c r="CG7" s="24">
        <v>267.86</v>
      </c>
      <c r="CH7" s="24">
        <v>256.82</v>
      </c>
      <c r="CI7" s="24">
        <v>228.47</v>
      </c>
      <c r="CJ7" s="24">
        <v>224.88</v>
      </c>
      <c r="CK7" s="24">
        <v>228.64</v>
      </c>
      <c r="CL7" s="24">
        <v>216.39</v>
      </c>
      <c r="CM7" s="24" t="s">
        <v>102</v>
      </c>
      <c r="CN7" s="24" t="s">
        <v>102</v>
      </c>
      <c r="CO7" s="24" t="s">
        <v>102</v>
      </c>
      <c r="CP7" s="24" t="s">
        <v>102</v>
      </c>
      <c r="CQ7" s="24" t="s">
        <v>102</v>
      </c>
      <c r="CR7" s="24">
        <v>37.08</v>
      </c>
      <c r="CS7" s="24">
        <v>37.46</v>
      </c>
      <c r="CT7" s="24">
        <v>42.47</v>
      </c>
      <c r="CU7" s="24">
        <v>42.4</v>
      </c>
      <c r="CV7" s="24">
        <v>42.28</v>
      </c>
      <c r="CW7" s="24">
        <v>42.57</v>
      </c>
      <c r="CX7" s="24">
        <v>63.63</v>
      </c>
      <c r="CY7" s="24">
        <v>65.180000000000007</v>
      </c>
      <c r="CZ7" s="24">
        <v>63.62</v>
      </c>
      <c r="DA7" s="24">
        <v>68.83</v>
      </c>
      <c r="DB7" s="24">
        <v>68.510000000000005</v>
      </c>
      <c r="DC7" s="24">
        <v>67.22</v>
      </c>
      <c r="DD7" s="24">
        <v>67.459999999999994</v>
      </c>
      <c r="DE7" s="24">
        <v>83.75</v>
      </c>
      <c r="DF7" s="24">
        <v>84.19</v>
      </c>
      <c r="DG7" s="24">
        <v>84.34</v>
      </c>
      <c r="DH7" s="24">
        <v>85.24</v>
      </c>
      <c r="DI7" s="24">
        <v>15.74</v>
      </c>
      <c r="DJ7" s="24">
        <v>17.809999999999999</v>
      </c>
      <c r="DK7" s="24">
        <v>19.87</v>
      </c>
      <c r="DL7" s="24">
        <v>21.94</v>
      </c>
      <c r="DM7" s="24">
        <v>24.01</v>
      </c>
      <c r="DN7" s="24">
        <v>14.76</v>
      </c>
      <c r="DO7" s="24">
        <v>15.02</v>
      </c>
      <c r="DP7" s="24">
        <v>24.68</v>
      </c>
      <c r="DQ7" s="24">
        <v>21.36</v>
      </c>
      <c r="DR7" s="24">
        <v>22.79</v>
      </c>
      <c r="DS7" s="24">
        <v>25.87</v>
      </c>
      <c r="DT7" s="24">
        <v>0</v>
      </c>
      <c r="DU7" s="24">
        <v>0</v>
      </c>
      <c r="DV7" s="24">
        <v>0</v>
      </c>
      <c r="DW7" s="24">
        <v>0</v>
      </c>
      <c r="DX7" s="24">
        <v>0</v>
      </c>
      <c r="DY7" s="24">
        <v>0</v>
      </c>
      <c r="DZ7" s="24">
        <v>0</v>
      </c>
      <c r="EA7" s="24">
        <v>8.6199999999999992</v>
      </c>
      <c r="EB7" s="24">
        <v>0.01</v>
      </c>
      <c r="EC7" s="24">
        <v>0.01</v>
      </c>
      <c r="ED7" s="24">
        <v>0.01</v>
      </c>
      <c r="EE7" s="24">
        <v>0</v>
      </c>
      <c r="EF7" s="24">
        <v>0</v>
      </c>
      <c r="EG7" s="24">
        <v>0</v>
      </c>
      <c r="EH7" s="24">
        <v>0</v>
      </c>
      <c r="EI7" s="24">
        <v>0</v>
      </c>
      <c r="EJ7" s="24">
        <v>0.13</v>
      </c>
      <c r="EK7" s="24">
        <v>0.09</v>
      </c>
      <c r="EL7" s="24">
        <v>0.36</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岩岡　修市</cp:lastModifiedBy>
  <cp:lastPrinted>2023-01-19T08:23:49Z</cp:lastPrinted>
  <dcterms:created xsi:type="dcterms:W3CDTF">2022-12-01T01:31:29Z</dcterms:created>
  <dcterms:modified xsi:type="dcterms:W3CDTF">2023-01-19T08:24:13Z</dcterms:modified>
  <cp:category/>
</cp:coreProperties>
</file>