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keiei82\Desktop\経営分析（修正）\"/>
    </mc:Choice>
  </mc:AlternateContent>
  <workbookProtection workbookAlgorithmName="SHA-512" workbookHashValue="V9ILnhieafG8qORwwXfJrd+VBpWX+Vu89q6ib8JOcyKOmkYHEYDXhCLb4HZe0YKRbas5pQFTKBC6qf5iiEz4VQ==" workbookSaltValue="sJ+41Nb1TCtpDTyT3x8iX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<sst xmlns="http://schemas.openxmlformats.org/spreadsheetml/2006/main" count="231" uniqueCount="118">
  <si>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</si>
  <si>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</si>
  <si>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</si>
  <si>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</si>
  <si>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</si>
  <si>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</si>
  <si>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</si>
  <si>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</si>
  <si>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</si>
  <si>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</si>
  <si>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</si>
  <si>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</si>
  <si>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</si>
  <si>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</si>
  <si>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</si>
  <si>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</si>
  <si>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</si>
  <si>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</si>
  <si>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</si>
  <si>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</si>
  <si>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</si>
  <si>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</si>
  <si>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</si>
  <si>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</si>
  <si>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</si>
  <si>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</si>
  <si>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</si>
  <si>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</si>
  <si>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</si>
  <si>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</si>
  <si>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</si>
  <si>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</si>
  <si>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</si>
  <si>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</si>
  <si>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</si>
  <si>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</si>
  <si>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</si>
  <si>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</si>
  <si>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</si>
  <si>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</si>
  <si>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</si>
  <si>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</si>
  <si>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</si>
  <si>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</si>
  <si>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</si>
  <si>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</si>
  <si>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</si>
  <si>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</si>
  <si>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</si>
  <si>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</si>
  <si>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</si>
  <si>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</si>
  <si>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</si>
  <si>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</si>
  <si>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</si>
  <si>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</si>
  <si>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</si>
  <si>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</si>
  <si>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</si>
  <si>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</si>
  <si>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</si>
  <si>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</si>
  <si>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</si>
  <si>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</si>
  <si>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</si>
  <si>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</si>
  <si>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</si>
  <si>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</si>
  <si>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</si>
  <si>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</si>
  <si>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</si>
  <si>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</si>
  <si>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</si>
  <si>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</si>
  <si>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</si>
  <si>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</si>
  <si>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</si>
  <si>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</si>
  <si>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</si>
  <si>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</si>
  <si>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</si>
  <si>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</si>
  <si>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</si>
  <si>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</si>
  <si>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</si>
  <si>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</si>
  <si>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</si>
  <si>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</si>
  <si>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</si>
  <si>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</si>
  <si>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</si>
  <si>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</si>
  <si>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</si>
  <si>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</si>
  <si>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</si>
  <si>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</si>
  <si>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</si>
  <si>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</si>
  <si>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</si>
  <si>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</si>
  <si>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</si>
  <si>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</si>
  <si>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</si>
  <si>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</si>
  <si>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</si>
  <si>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</si>
  <si>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</si>
  <si>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</si>
  <si>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</si>
  <si>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</si>
  <si>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</si>
  <si>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</si>
  <si>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</si>
  <si>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</si>
  <si>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</si>
  <si>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①全国平均を下回っていますが、資産の老朽は進んでいます。今後はストックマネジメント計画により計画的な更新を行います。
②供用開始から44年であり、現在のところ法定耐用年数を経過した管渠は存在しません。
③現時点で法定耐用年数を経過した管渠は存在していませんが、今後も限られた財源の中で計画的な更新を行う必要があります。</t>
    <phoneticPr fontId="4"/>
  </si>
  <si>
    <t>　本事業の経営は、概ね良好な状態を維持しています。
　資金面においては、未だ十分ではないものの、数値も好転してきており、今後も現在の経営状態の維持に努めます。
　平成29年度に策定した経営戦略については、計画のローリングを行い、将来の経営予測に努めます。</t>
    <phoneticPr fontId="4"/>
  </si>
  <si>
    <t>①単年度収支比率は100%以上を維持していますが、今後も健全経営を維持するため、経費削減に努める必要があります。
②累積欠損金は生じていません。
③全国・類似団体平均を上回っており、年々好転しています。しかし、100%を下回っており、今後も支払能力を高めるため、引き続き経営改善を行う必要があります。
④全国・類似団体平均に比べて低い水準にあり、企業債への依存度は低いと言えます。今後も計画的な更新に努めます。
⑤経費回収率は100%に近い数値を示していますが、今後も費用削減に努め、100％を目指します。
⑥汚水処理原価は全国・類似団体平均を上回っており、汚水処理に係るコストが高い状況にあります。維持管理費の削減、接続率の向上による有収水量を増加させ、経営改善に努めます。
⑦全国・類似団体平均を上回っており、効率的に施設の利用がなされていると言えます。
⑧全国・類似団体平均を上回っていますが、今後も水洗化率の更なる向上に努め、有収水量増加を図ります。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</si>
</sst>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</c:v>
                </c:pt>
                <c:pt idx="2">
                  <c:v>0.27</c:v>
                </c:pt>
                <c:pt idx="3">
                  <c:v>0.27</c:v>
                </c:pt>
                <c:pt idx="4">
                  <c:v>0.03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B9-4737-AFDF-9892BFC9E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89440"/>
        <c:axId val="10999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0.23</c:v>
                </c:pt>
                <c:pt idx="1">
                  <c:v>0.21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B9-4737-AFDF-9892BFC9E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89440"/>
        <c:axId val="109990224"/>
      </c:lineChart>
      <c:dateAx>
        <c:axId val="109989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9990224"/>
        <c:crosses val="autoZero"/>
        <c:auto val="1"/>
        <c:lblOffset val="100"/>
        <c:baseTimeUnit val="years"/>
      </c:dateAx>
      <c:valAx>
        <c:axId val="10999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98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62.78</c:v>
                </c:pt>
                <c:pt idx="1">
                  <c:v>66.34</c:v>
                </c:pt>
                <c:pt idx="2">
                  <c:v>66.540000000000006</c:v>
                </c:pt>
                <c:pt idx="3">
                  <c:v>65.8</c:v>
                </c:pt>
                <c:pt idx="4">
                  <c:v>62.66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64-4519-8F43-3947D07DA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38952"/>
        <c:axId val="15413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58.4</c:v>
                </c:pt>
                <c:pt idx="1">
                  <c:v>58</c:v>
                </c:pt>
                <c:pt idx="2">
                  <c:v>57.42</c:v>
                </c:pt>
                <c:pt idx="3">
                  <c:v>56.72</c:v>
                </c:pt>
                <c:pt idx="4">
                  <c:v>56.43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64-4519-8F43-3947D07DA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38952"/>
        <c:axId val="154135424"/>
      </c:lineChart>
      <c:dateAx>
        <c:axId val="154138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4135424"/>
        <c:crosses val="autoZero"/>
        <c:auto val="1"/>
        <c:lblOffset val="100"/>
        <c:baseTimeUnit val="years"/>
      </c:dateAx>
      <c:valAx>
        <c:axId val="15413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138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96.38</c:v>
                </c:pt>
                <c:pt idx="1">
                  <c:v>96.37</c:v>
                </c:pt>
                <c:pt idx="2">
                  <c:v>96.28</c:v>
                </c:pt>
                <c:pt idx="3">
                  <c:v>96.58</c:v>
                </c:pt>
                <c:pt idx="4">
                  <c:v>96.55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26-41A5-B835-25A4B9EAA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29640"/>
        <c:axId val="15382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89.68</c:v>
                </c:pt>
                <c:pt idx="1">
                  <c:v>89.79</c:v>
                </c:pt>
                <c:pt idx="2">
                  <c:v>90.42</c:v>
                </c:pt>
                <c:pt idx="3">
                  <c:v>90.72</c:v>
                </c:pt>
                <c:pt idx="4">
                  <c:v>91.07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26-41A5-B835-25A4B9EAA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29640"/>
        <c:axId val="153826112"/>
      </c:lineChart>
      <c:dateAx>
        <c:axId val="153829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3826112"/>
        <c:crosses val="autoZero"/>
        <c:auto val="1"/>
        <c:lblOffset val="100"/>
        <c:baseTimeUnit val="years"/>
      </c:dateAx>
      <c:valAx>
        <c:axId val="15382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29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107.86</c:v>
                </c:pt>
                <c:pt idx="1">
                  <c:v>106.5</c:v>
                </c:pt>
                <c:pt idx="2">
                  <c:v>106.71</c:v>
                </c:pt>
                <c:pt idx="3">
                  <c:v>105.82</c:v>
                </c:pt>
                <c:pt idx="4">
                  <c:v>104.69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80-4DF5-8015-827D08141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31208"/>
        <c:axId val="15382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105.53</c:v>
                </c:pt>
                <c:pt idx="1">
                  <c:v>105.06</c:v>
                </c:pt>
                <c:pt idx="2">
                  <c:v>106.81</c:v>
                </c:pt>
                <c:pt idx="3">
                  <c:v>106.5</c:v>
                </c:pt>
                <c:pt idx="4">
                  <c:v>106.22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80-4DF5-8015-827D08141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1208"/>
        <c:axId val="153824544"/>
      </c:lineChart>
      <c:dateAx>
        <c:axId val="153831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3824544"/>
        <c:crosses val="autoZero"/>
        <c:auto val="1"/>
        <c:lblOffset val="100"/>
        <c:baseTimeUnit val="years"/>
      </c:dateAx>
      <c:valAx>
        <c:axId val="15382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31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9.9700000000000006</c:v>
                </c:pt>
                <c:pt idx="1">
                  <c:v>13.62</c:v>
                </c:pt>
                <c:pt idx="2">
                  <c:v>17.59</c:v>
                </c:pt>
                <c:pt idx="3">
                  <c:v>21.38</c:v>
                </c:pt>
                <c:pt idx="4">
                  <c:v>25.51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24-46AE-9C0B-066962F87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27288"/>
        <c:axId val="153824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29.5</c:v>
                </c:pt>
                <c:pt idx="1">
                  <c:v>30.6</c:v>
                </c:pt>
                <c:pt idx="2">
                  <c:v>29.23</c:v>
                </c:pt>
                <c:pt idx="3">
                  <c:v>20.78</c:v>
                </c:pt>
                <c:pt idx="4">
                  <c:v>23.54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24-46AE-9C0B-066962F87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27288"/>
        <c:axId val="153824152"/>
      </c:lineChart>
      <c:dateAx>
        <c:axId val="153827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3824152"/>
        <c:crosses val="autoZero"/>
        <c:auto val="1"/>
        <c:lblOffset val="100"/>
        <c:baseTimeUnit val="years"/>
      </c:dateAx>
      <c:valAx>
        <c:axId val="153824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27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F5-4434-A434-154CA38B7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30424"/>
        <c:axId val="153825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1.92</c:v>
                </c:pt>
                <c:pt idx="1">
                  <c:v>1.83</c:v>
                </c:pt>
                <c:pt idx="2">
                  <c:v>1.37</c:v>
                </c:pt>
                <c:pt idx="3">
                  <c:v>1.34</c:v>
                </c:pt>
                <c:pt idx="4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F5-4434-A434-154CA38B7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0424"/>
        <c:axId val="153825720"/>
      </c:lineChart>
      <c:dateAx>
        <c:axId val="153830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3825720"/>
        <c:crosses val="autoZero"/>
        <c:auto val="1"/>
        <c:lblOffset val="100"/>
        <c:baseTimeUnit val="years"/>
      </c:dateAx>
      <c:valAx>
        <c:axId val="153825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30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47-4638-9DB9-6AF9BE080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29248"/>
        <c:axId val="15382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39.08</c:v>
                </c:pt>
                <c:pt idx="1">
                  <c:v>41.56</c:v>
                </c:pt>
                <c:pt idx="2">
                  <c:v>34.4</c:v>
                </c:pt>
                <c:pt idx="3">
                  <c:v>18.36</c:v>
                </c:pt>
                <c:pt idx="4">
                  <c:v>18.010000000000002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47-4638-9DB9-6AF9BE080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29248"/>
        <c:axId val="153823760"/>
      </c:lineChart>
      <c:dateAx>
        <c:axId val="153829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3823760"/>
        <c:crosses val="autoZero"/>
        <c:auto val="1"/>
        <c:lblOffset val="100"/>
        <c:baseTimeUnit val="years"/>
      </c:dateAx>
      <c:valAx>
        <c:axId val="15382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2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55.82</c:v>
                </c:pt>
                <c:pt idx="1">
                  <c:v>68.5</c:v>
                </c:pt>
                <c:pt idx="2">
                  <c:v>76.069999999999993</c:v>
                </c:pt>
                <c:pt idx="3">
                  <c:v>84.02</c:v>
                </c:pt>
                <c:pt idx="4">
                  <c:v>94.48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6F-41F8-8FDD-ED74865AC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33072"/>
        <c:axId val="154133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81.33</c:v>
                </c:pt>
                <c:pt idx="1">
                  <c:v>80.81</c:v>
                </c:pt>
                <c:pt idx="2">
                  <c:v>68.17</c:v>
                </c:pt>
                <c:pt idx="3">
                  <c:v>55.6</c:v>
                </c:pt>
                <c:pt idx="4">
                  <c:v>59.4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6F-41F8-8FDD-ED74865AC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33072"/>
        <c:axId val="154133464"/>
      </c:lineChart>
      <c:dateAx>
        <c:axId val="15413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4133464"/>
        <c:crosses val="autoZero"/>
        <c:auto val="1"/>
        <c:lblOffset val="100"/>
        <c:baseTimeUnit val="years"/>
      </c:dateAx>
      <c:valAx>
        <c:axId val="154133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13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386.44</c:v>
                </c:pt>
                <c:pt idx="1">
                  <c:v>347.74</c:v>
                </c:pt>
                <c:pt idx="2">
                  <c:v>302.31</c:v>
                </c:pt>
                <c:pt idx="3">
                  <c:v>264.95</c:v>
                </c:pt>
                <c:pt idx="4">
                  <c:v>225.76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8-4B7B-A329-95336BDD8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37384"/>
        <c:axId val="15413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799.11</c:v>
                </c:pt>
                <c:pt idx="1">
                  <c:v>768.62</c:v>
                </c:pt>
                <c:pt idx="2">
                  <c:v>789.44</c:v>
                </c:pt>
                <c:pt idx="3">
                  <c:v>789.08</c:v>
                </c:pt>
                <c:pt idx="4">
                  <c:v>747.84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68-4B7B-A329-95336BDD8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37384"/>
        <c:axId val="154136992"/>
      </c:lineChart>
      <c:dateAx>
        <c:axId val="154137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4136992"/>
        <c:crosses val="autoZero"/>
        <c:auto val="1"/>
        <c:lblOffset val="100"/>
        <c:baseTimeUnit val="years"/>
      </c:dateAx>
      <c:valAx>
        <c:axId val="15413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137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96.91</c:v>
                </c:pt>
                <c:pt idx="1">
                  <c:v>97.41</c:v>
                </c:pt>
                <c:pt idx="2">
                  <c:v>100</c:v>
                </c:pt>
                <c:pt idx="3">
                  <c:v>100</c:v>
                </c:pt>
                <c:pt idx="4">
                  <c:v>99.99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18-4AD4-8A15-3884B7FE2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37776"/>
        <c:axId val="15413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87.69</c:v>
                </c:pt>
                <c:pt idx="1">
                  <c:v>88.06</c:v>
                </c:pt>
                <c:pt idx="2">
                  <c:v>87.29</c:v>
                </c:pt>
                <c:pt idx="3">
                  <c:v>88.25</c:v>
                </c:pt>
                <c:pt idx="4">
                  <c:v>90.17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18-4AD4-8A15-3884B7FE2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37776"/>
        <c:axId val="154132288"/>
      </c:lineChart>
      <c:dateAx>
        <c:axId val="154137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4132288"/>
        <c:crosses val="autoZero"/>
        <c:auto val="1"/>
        <c:lblOffset val="100"/>
        <c:baseTimeUnit val="years"/>
      </c:dateAx>
      <c:valAx>
        <c:axId val="15413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13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196.79</c:v>
                </c:pt>
                <c:pt idx="1">
                  <c:v>195.89</c:v>
                </c:pt>
                <c:pt idx="2">
                  <c:v>189.32</c:v>
                </c:pt>
                <c:pt idx="3">
                  <c:v>188.45</c:v>
                </c:pt>
                <c:pt idx="4">
                  <c:v>189.66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76-4DBE-9AAD-8D8EE30B9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38168"/>
        <c:axId val="154135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180.07</c:v>
                </c:pt>
                <c:pt idx="1">
                  <c:v>179.32</c:v>
                </c:pt>
                <c:pt idx="2">
                  <c:v>176.67</c:v>
                </c:pt>
                <c:pt idx="3">
                  <c:v>176.37</c:v>
                </c:pt>
                <c:pt idx="4">
                  <c:v>173.17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76-4DBE-9AAD-8D8EE30B9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38168"/>
        <c:axId val="154135032"/>
      </c:lineChart>
      <c:dateAx>
        <c:axId val="1541381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4135032"/>
        <c:crosses val="autoZero"/>
        <c:auto val="1"/>
        <c:lblOffset val="100"/>
        <c:baseTimeUnit val="years"/>
      </c:dateAx>
      <c:valAx>
        <c:axId val="154135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138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13" zoomScale="70" zoomScaleNormal="70" workbookViewId="0">
      <selection activeCell="BI35" sqref="BI3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熊本県　天草市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Cc1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76683</v>
      </c>
      <c r="AM8" s="42"/>
      <c r="AN8" s="42"/>
      <c r="AO8" s="42"/>
      <c r="AP8" s="42"/>
      <c r="AQ8" s="42"/>
      <c r="AR8" s="42"/>
      <c r="AS8" s="42"/>
      <c r="AT8" s="35">
        <f>データ!T6</f>
        <v>683.82</v>
      </c>
      <c r="AU8" s="35"/>
      <c r="AV8" s="35"/>
      <c r="AW8" s="35"/>
      <c r="AX8" s="35"/>
      <c r="AY8" s="35"/>
      <c r="AZ8" s="35"/>
      <c r="BA8" s="35"/>
      <c r="BB8" s="35">
        <f>データ!U6</f>
        <v>112.14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74.63</v>
      </c>
      <c r="J10" s="35"/>
      <c r="K10" s="35"/>
      <c r="L10" s="35"/>
      <c r="M10" s="35"/>
      <c r="N10" s="35"/>
      <c r="O10" s="35"/>
      <c r="P10" s="35">
        <f>データ!P6</f>
        <v>32.69</v>
      </c>
      <c r="Q10" s="35"/>
      <c r="R10" s="35"/>
      <c r="S10" s="35"/>
      <c r="T10" s="35"/>
      <c r="U10" s="35"/>
      <c r="V10" s="35"/>
      <c r="W10" s="35">
        <f>データ!Q6</f>
        <v>74.17</v>
      </c>
      <c r="X10" s="35"/>
      <c r="Y10" s="35"/>
      <c r="Z10" s="35"/>
      <c r="AA10" s="35"/>
      <c r="AB10" s="35"/>
      <c r="AC10" s="35"/>
      <c r="AD10" s="42">
        <f>データ!R6</f>
        <v>3740</v>
      </c>
      <c r="AE10" s="42"/>
      <c r="AF10" s="42"/>
      <c r="AG10" s="42"/>
      <c r="AH10" s="42"/>
      <c r="AI10" s="42"/>
      <c r="AJ10" s="42"/>
      <c r="AK10" s="2"/>
      <c r="AL10" s="42">
        <f>データ!V6</f>
        <v>24757</v>
      </c>
      <c r="AM10" s="42"/>
      <c r="AN10" s="42"/>
      <c r="AO10" s="42"/>
      <c r="AP10" s="42"/>
      <c r="AQ10" s="42"/>
      <c r="AR10" s="42"/>
      <c r="AS10" s="42"/>
      <c r="AT10" s="35">
        <f>データ!W6</f>
        <v>6.38</v>
      </c>
      <c r="AU10" s="35"/>
      <c r="AV10" s="35"/>
      <c r="AW10" s="35"/>
      <c r="AX10" s="35"/>
      <c r="AY10" s="35"/>
      <c r="AZ10" s="35"/>
      <c r="BA10" s="35"/>
      <c r="BB10" s="35">
        <f>データ!X6</f>
        <v>3880.41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g4yoUWmqkIX/XeuOz6lMZknde1UNqW1fgyQMtILGZLkAw2MggxvkJmS+eaW/N19PS+uJ7KgPIotP7M8TBrQYmw==" saltValue="6iAppxX8dqKHmlY2+VTTW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432156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熊本県　天草市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74.63</v>
      </c>
      <c r="P6" s="20">
        <f t="shared" si="3"/>
        <v>32.69</v>
      </c>
      <c r="Q6" s="20">
        <f t="shared" si="3"/>
        <v>74.17</v>
      </c>
      <c r="R6" s="20">
        <f t="shared" si="3"/>
        <v>3740</v>
      </c>
      <c r="S6" s="20">
        <f t="shared" si="3"/>
        <v>76683</v>
      </c>
      <c r="T6" s="20">
        <f t="shared" si="3"/>
        <v>683.82</v>
      </c>
      <c r="U6" s="20">
        <f t="shared" si="3"/>
        <v>112.14</v>
      </c>
      <c r="V6" s="20">
        <f t="shared" si="3"/>
        <v>24757</v>
      </c>
      <c r="W6" s="20">
        <f t="shared" si="3"/>
        <v>6.38</v>
      </c>
      <c r="X6" s="20">
        <f t="shared" si="3"/>
        <v>3880.41</v>
      </c>
      <c r="Y6" s="21">
        <f>IF(Y7="",NA(),Y7)</f>
        <v>107.86</v>
      </c>
      <c r="Z6" s="21">
        <f t="shared" ref="Z6:AH6" si="4">IF(Z7="",NA(),Z7)</f>
        <v>106.5</v>
      </c>
      <c r="AA6" s="21">
        <f t="shared" si="4"/>
        <v>106.71</v>
      </c>
      <c r="AB6" s="21">
        <f t="shared" si="4"/>
        <v>105.82</v>
      </c>
      <c r="AC6" s="21">
        <f t="shared" si="4"/>
        <v>104.69</v>
      </c>
      <c r="AD6" s="21">
        <f t="shared" si="4"/>
        <v>105.53</v>
      </c>
      <c r="AE6" s="21">
        <f t="shared" si="4"/>
        <v>105.06</v>
      </c>
      <c r="AF6" s="21">
        <f t="shared" si="4"/>
        <v>106.81</v>
      </c>
      <c r="AG6" s="21">
        <f t="shared" si="4"/>
        <v>106.5</v>
      </c>
      <c r="AH6" s="21">
        <f t="shared" si="4"/>
        <v>106.22</v>
      </c>
      <c r="AI6" s="20" t="str">
        <f>IF(AI7="","",IF(AI7="-","【-】","【"&amp;SUBSTITUTE(TEXT(AI7,"#,##0.00"),"-","△")&amp;"】"))</f>
        <v>【107.02】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39.08</v>
      </c>
      <c r="AP6" s="21">
        <f t="shared" si="5"/>
        <v>41.56</v>
      </c>
      <c r="AQ6" s="21">
        <f t="shared" si="5"/>
        <v>34.4</v>
      </c>
      <c r="AR6" s="21">
        <f t="shared" si="5"/>
        <v>18.36</v>
      </c>
      <c r="AS6" s="21">
        <f t="shared" si="5"/>
        <v>18.010000000000002</v>
      </c>
      <c r="AT6" s="20" t="str">
        <f>IF(AT7="","",IF(AT7="-","【-】","【"&amp;SUBSTITUTE(TEXT(AT7,"#,##0.00"),"-","△")&amp;"】"))</f>
        <v>【3.09】</v>
      </c>
      <c r="AU6" s="21">
        <f>IF(AU7="",NA(),AU7)</f>
        <v>55.82</v>
      </c>
      <c r="AV6" s="21">
        <f t="shared" ref="AV6:BD6" si="6">IF(AV7="",NA(),AV7)</f>
        <v>68.5</v>
      </c>
      <c r="AW6" s="21">
        <f t="shared" si="6"/>
        <v>76.069999999999993</v>
      </c>
      <c r="AX6" s="21">
        <f t="shared" si="6"/>
        <v>84.02</v>
      </c>
      <c r="AY6" s="21">
        <f t="shared" si="6"/>
        <v>94.48</v>
      </c>
      <c r="AZ6" s="21">
        <f t="shared" si="6"/>
        <v>81.33</v>
      </c>
      <c r="BA6" s="21">
        <f t="shared" si="6"/>
        <v>80.81</v>
      </c>
      <c r="BB6" s="21">
        <f t="shared" si="6"/>
        <v>68.17</v>
      </c>
      <c r="BC6" s="21">
        <f t="shared" si="6"/>
        <v>55.6</v>
      </c>
      <c r="BD6" s="21">
        <f t="shared" si="6"/>
        <v>59.4</v>
      </c>
      <c r="BE6" s="20" t="str">
        <f>IF(BE7="","",IF(BE7="-","【-】","【"&amp;SUBSTITUTE(TEXT(BE7,"#,##0.00"),"-","△")&amp;"】"))</f>
        <v>【71.39】</v>
      </c>
      <c r="BF6" s="21">
        <f>IF(BF7="",NA(),BF7)</f>
        <v>386.44</v>
      </c>
      <c r="BG6" s="21">
        <f t="shared" ref="BG6:BO6" si="7">IF(BG7="",NA(),BG7)</f>
        <v>347.74</v>
      </c>
      <c r="BH6" s="21">
        <f t="shared" si="7"/>
        <v>302.31</v>
      </c>
      <c r="BI6" s="21">
        <f t="shared" si="7"/>
        <v>264.95</v>
      </c>
      <c r="BJ6" s="21">
        <f t="shared" si="7"/>
        <v>225.76</v>
      </c>
      <c r="BK6" s="21">
        <f t="shared" si="7"/>
        <v>799.11</v>
      </c>
      <c r="BL6" s="21">
        <f t="shared" si="7"/>
        <v>768.62</v>
      </c>
      <c r="BM6" s="21">
        <f t="shared" si="7"/>
        <v>789.44</v>
      </c>
      <c r="BN6" s="21">
        <f t="shared" si="7"/>
        <v>789.08</v>
      </c>
      <c r="BO6" s="21">
        <f t="shared" si="7"/>
        <v>747.84</v>
      </c>
      <c r="BP6" s="20" t="str">
        <f>IF(BP7="","",IF(BP7="-","【-】","【"&amp;SUBSTITUTE(TEXT(BP7,"#,##0.00"),"-","△")&amp;"】"))</f>
        <v>【669.11】</v>
      </c>
      <c r="BQ6" s="21">
        <f>IF(BQ7="",NA(),BQ7)</f>
        <v>96.91</v>
      </c>
      <c r="BR6" s="21">
        <f t="shared" ref="BR6:BZ6" si="8">IF(BR7="",NA(),BR7)</f>
        <v>97.41</v>
      </c>
      <c r="BS6" s="21">
        <f t="shared" si="8"/>
        <v>100</v>
      </c>
      <c r="BT6" s="21">
        <f t="shared" si="8"/>
        <v>100</v>
      </c>
      <c r="BU6" s="21">
        <f t="shared" si="8"/>
        <v>99.99</v>
      </c>
      <c r="BV6" s="21">
        <f t="shared" si="8"/>
        <v>87.69</v>
      </c>
      <c r="BW6" s="21">
        <f t="shared" si="8"/>
        <v>88.06</v>
      </c>
      <c r="BX6" s="21">
        <f t="shared" si="8"/>
        <v>87.29</v>
      </c>
      <c r="BY6" s="21">
        <f t="shared" si="8"/>
        <v>88.25</v>
      </c>
      <c r="BZ6" s="21">
        <f t="shared" si="8"/>
        <v>90.17</v>
      </c>
      <c r="CA6" s="20" t="str">
        <f>IF(CA7="","",IF(CA7="-","【-】","【"&amp;SUBSTITUTE(TEXT(CA7,"#,##0.00"),"-","△")&amp;"】"))</f>
        <v>【99.73】</v>
      </c>
      <c r="CB6" s="21">
        <f>IF(CB7="",NA(),CB7)</f>
        <v>196.79</v>
      </c>
      <c r="CC6" s="21">
        <f t="shared" ref="CC6:CK6" si="9">IF(CC7="",NA(),CC7)</f>
        <v>195.89</v>
      </c>
      <c r="CD6" s="21">
        <f t="shared" si="9"/>
        <v>189.32</v>
      </c>
      <c r="CE6" s="21">
        <f t="shared" si="9"/>
        <v>188.45</v>
      </c>
      <c r="CF6" s="21">
        <f t="shared" si="9"/>
        <v>189.66</v>
      </c>
      <c r="CG6" s="21">
        <f t="shared" si="9"/>
        <v>180.07</v>
      </c>
      <c r="CH6" s="21">
        <f t="shared" si="9"/>
        <v>179.32</v>
      </c>
      <c r="CI6" s="21">
        <f t="shared" si="9"/>
        <v>176.67</v>
      </c>
      <c r="CJ6" s="21">
        <f t="shared" si="9"/>
        <v>176.37</v>
      </c>
      <c r="CK6" s="21">
        <f t="shared" si="9"/>
        <v>173.17</v>
      </c>
      <c r="CL6" s="20" t="str">
        <f>IF(CL7="","",IF(CL7="-","【-】","【"&amp;SUBSTITUTE(TEXT(CL7,"#,##0.00"),"-","△")&amp;"】"))</f>
        <v>【134.98】</v>
      </c>
      <c r="CM6" s="21">
        <f>IF(CM7="",NA(),CM7)</f>
        <v>62.78</v>
      </c>
      <c r="CN6" s="21">
        <f t="shared" ref="CN6:CV6" si="10">IF(CN7="",NA(),CN7)</f>
        <v>66.34</v>
      </c>
      <c r="CO6" s="21">
        <f t="shared" si="10"/>
        <v>66.540000000000006</v>
      </c>
      <c r="CP6" s="21">
        <f t="shared" si="10"/>
        <v>65.8</v>
      </c>
      <c r="CQ6" s="21">
        <f t="shared" si="10"/>
        <v>62.66</v>
      </c>
      <c r="CR6" s="21">
        <f t="shared" si="10"/>
        <v>58.4</v>
      </c>
      <c r="CS6" s="21">
        <f t="shared" si="10"/>
        <v>58</v>
      </c>
      <c r="CT6" s="21">
        <f t="shared" si="10"/>
        <v>57.42</v>
      </c>
      <c r="CU6" s="21">
        <f t="shared" si="10"/>
        <v>56.72</v>
      </c>
      <c r="CV6" s="21">
        <f t="shared" si="10"/>
        <v>56.43</v>
      </c>
      <c r="CW6" s="20" t="str">
        <f>IF(CW7="","",IF(CW7="-","【-】","【"&amp;SUBSTITUTE(TEXT(CW7,"#,##0.00"),"-","△")&amp;"】"))</f>
        <v>【59.99】</v>
      </c>
      <c r="CX6" s="21">
        <f>IF(CX7="",NA(),CX7)</f>
        <v>96.38</v>
      </c>
      <c r="CY6" s="21">
        <f t="shared" ref="CY6:DG6" si="11">IF(CY7="",NA(),CY7)</f>
        <v>96.37</v>
      </c>
      <c r="CZ6" s="21">
        <f t="shared" si="11"/>
        <v>96.28</v>
      </c>
      <c r="DA6" s="21">
        <f t="shared" si="11"/>
        <v>96.58</v>
      </c>
      <c r="DB6" s="21">
        <f t="shared" si="11"/>
        <v>96.55</v>
      </c>
      <c r="DC6" s="21">
        <f t="shared" si="11"/>
        <v>89.68</v>
      </c>
      <c r="DD6" s="21">
        <f t="shared" si="11"/>
        <v>89.79</v>
      </c>
      <c r="DE6" s="21">
        <f t="shared" si="11"/>
        <v>90.42</v>
      </c>
      <c r="DF6" s="21">
        <f t="shared" si="11"/>
        <v>90.72</v>
      </c>
      <c r="DG6" s="21">
        <f t="shared" si="11"/>
        <v>91.07</v>
      </c>
      <c r="DH6" s="20" t="str">
        <f>IF(DH7="","",IF(DH7="-","【-】","【"&amp;SUBSTITUTE(TEXT(DH7,"#,##0.00"),"-","△")&amp;"】"))</f>
        <v>【95.72】</v>
      </c>
      <c r="DI6" s="21">
        <f>IF(DI7="",NA(),DI7)</f>
        <v>9.9700000000000006</v>
      </c>
      <c r="DJ6" s="21">
        <f t="shared" ref="DJ6:DR6" si="12">IF(DJ7="",NA(),DJ7)</f>
        <v>13.62</v>
      </c>
      <c r="DK6" s="21">
        <f t="shared" si="12"/>
        <v>17.59</v>
      </c>
      <c r="DL6" s="21">
        <f t="shared" si="12"/>
        <v>21.38</v>
      </c>
      <c r="DM6" s="21">
        <f t="shared" si="12"/>
        <v>25.51</v>
      </c>
      <c r="DN6" s="21">
        <f t="shared" si="12"/>
        <v>29.5</v>
      </c>
      <c r="DO6" s="21">
        <f t="shared" si="12"/>
        <v>30.6</v>
      </c>
      <c r="DP6" s="21">
        <f t="shared" si="12"/>
        <v>29.23</v>
      </c>
      <c r="DQ6" s="21">
        <f t="shared" si="12"/>
        <v>20.78</v>
      </c>
      <c r="DR6" s="21">
        <f t="shared" si="12"/>
        <v>23.54</v>
      </c>
      <c r="DS6" s="20" t="str">
        <f>IF(DS7="","",IF(DS7="-","【-】","【"&amp;SUBSTITUTE(TEXT(DS7,"#,##0.00"),"-","△")&amp;"】"))</f>
        <v>【38.17】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1.92</v>
      </c>
      <c r="DZ6" s="21">
        <f t="shared" si="13"/>
        <v>1.83</v>
      </c>
      <c r="EA6" s="21">
        <f t="shared" si="13"/>
        <v>1.37</v>
      </c>
      <c r="EB6" s="21">
        <f t="shared" si="13"/>
        <v>1.34</v>
      </c>
      <c r="EC6" s="21">
        <f t="shared" si="13"/>
        <v>1.5</v>
      </c>
      <c r="ED6" s="20" t="str">
        <f>IF(ED7="","",IF(ED7="-","【-】","【"&amp;SUBSTITUTE(TEXT(ED7,"#,##0.00"),"-","△")&amp;"】"))</f>
        <v>【6.54】</v>
      </c>
      <c r="EE6" s="20">
        <f>IF(EE7="",NA(),EE7)</f>
        <v>0</v>
      </c>
      <c r="EF6" s="21">
        <f t="shared" ref="EF6:EN6" si="14">IF(EF7="",NA(),EF7)</f>
        <v>0.2</v>
      </c>
      <c r="EG6" s="21">
        <f t="shared" si="14"/>
        <v>0.27</v>
      </c>
      <c r="EH6" s="21">
        <f t="shared" si="14"/>
        <v>0.27</v>
      </c>
      <c r="EI6" s="21">
        <f t="shared" si="14"/>
        <v>0.03</v>
      </c>
      <c r="EJ6" s="21">
        <f t="shared" si="14"/>
        <v>0.23</v>
      </c>
      <c r="EK6" s="21">
        <f t="shared" si="14"/>
        <v>0.21</v>
      </c>
      <c r="EL6" s="21">
        <f t="shared" si="14"/>
        <v>0.17</v>
      </c>
      <c r="EM6" s="21">
        <f t="shared" si="14"/>
        <v>0.15</v>
      </c>
      <c r="EN6" s="21">
        <f t="shared" si="14"/>
        <v>0.15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432156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74.63</v>
      </c>
      <c r="P7" s="24">
        <v>32.69</v>
      </c>
      <c r="Q7" s="24">
        <v>74.17</v>
      </c>
      <c r="R7" s="24">
        <v>3740</v>
      </c>
      <c r="S7" s="24">
        <v>76683</v>
      </c>
      <c r="T7" s="24">
        <v>683.82</v>
      </c>
      <c r="U7" s="24">
        <v>112.14</v>
      </c>
      <c r="V7" s="24">
        <v>24757</v>
      </c>
      <c r="W7" s="24">
        <v>6.38</v>
      </c>
      <c r="X7" s="24">
        <v>3880.41</v>
      </c>
      <c r="Y7" s="24">
        <v>107.86</v>
      </c>
      <c r="Z7" s="24">
        <v>106.5</v>
      </c>
      <c r="AA7" s="24">
        <v>106.71</v>
      </c>
      <c r="AB7" s="24">
        <v>105.82</v>
      </c>
      <c r="AC7" s="24">
        <v>104.69</v>
      </c>
      <c r="AD7" s="24">
        <v>105.53</v>
      </c>
      <c r="AE7" s="24">
        <v>105.06</v>
      </c>
      <c r="AF7" s="24">
        <v>106.81</v>
      </c>
      <c r="AG7" s="24">
        <v>106.5</v>
      </c>
      <c r="AH7" s="24">
        <v>106.22</v>
      </c>
      <c r="AI7" s="24">
        <v>107.02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39.08</v>
      </c>
      <c r="AP7" s="24">
        <v>41.56</v>
      </c>
      <c r="AQ7" s="24">
        <v>34.4</v>
      </c>
      <c r="AR7" s="24">
        <v>18.36</v>
      </c>
      <c r="AS7" s="24">
        <v>18.010000000000002</v>
      </c>
      <c r="AT7" s="24">
        <v>3.09</v>
      </c>
      <c r="AU7" s="24">
        <v>55.82</v>
      </c>
      <c r="AV7" s="24">
        <v>68.5</v>
      </c>
      <c r="AW7" s="24">
        <v>76.069999999999993</v>
      </c>
      <c r="AX7" s="24">
        <v>84.02</v>
      </c>
      <c r="AY7" s="24">
        <v>94.48</v>
      </c>
      <c r="AZ7" s="24">
        <v>81.33</v>
      </c>
      <c r="BA7" s="24">
        <v>80.81</v>
      </c>
      <c r="BB7" s="24">
        <v>68.17</v>
      </c>
      <c r="BC7" s="24">
        <v>55.6</v>
      </c>
      <c r="BD7" s="24">
        <v>59.4</v>
      </c>
      <c r="BE7" s="24">
        <v>71.39</v>
      </c>
      <c r="BF7" s="24">
        <v>386.44</v>
      </c>
      <c r="BG7" s="24">
        <v>347.74</v>
      </c>
      <c r="BH7" s="24">
        <v>302.31</v>
      </c>
      <c r="BI7" s="24">
        <v>264.95</v>
      </c>
      <c r="BJ7" s="24">
        <v>225.76</v>
      </c>
      <c r="BK7" s="24">
        <v>799.11</v>
      </c>
      <c r="BL7" s="24">
        <v>768.62</v>
      </c>
      <c r="BM7" s="24">
        <v>789.44</v>
      </c>
      <c r="BN7" s="24">
        <v>789.08</v>
      </c>
      <c r="BO7" s="24">
        <v>747.84</v>
      </c>
      <c r="BP7" s="24">
        <v>669.11</v>
      </c>
      <c r="BQ7" s="24">
        <v>96.91</v>
      </c>
      <c r="BR7" s="24">
        <v>97.41</v>
      </c>
      <c r="BS7" s="24">
        <v>100</v>
      </c>
      <c r="BT7" s="24">
        <v>100</v>
      </c>
      <c r="BU7" s="24">
        <v>99.99</v>
      </c>
      <c r="BV7" s="24">
        <v>87.69</v>
      </c>
      <c r="BW7" s="24">
        <v>88.06</v>
      </c>
      <c r="BX7" s="24">
        <v>87.29</v>
      </c>
      <c r="BY7" s="24">
        <v>88.25</v>
      </c>
      <c r="BZ7" s="24">
        <v>90.17</v>
      </c>
      <c r="CA7" s="24">
        <v>99.73</v>
      </c>
      <c r="CB7" s="24">
        <v>196.79</v>
      </c>
      <c r="CC7" s="24">
        <v>195.89</v>
      </c>
      <c r="CD7" s="24">
        <v>189.32</v>
      </c>
      <c r="CE7" s="24">
        <v>188.45</v>
      </c>
      <c r="CF7" s="24">
        <v>189.66</v>
      </c>
      <c r="CG7" s="24">
        <v>180.07</v>
      </c>
      <c r="CH7" s="24">
        <v>179.32</v>
      </c>
      <c r="CI7" s="24">
        <v>176.67</v>
      </c>
      <c r="CJ7" s="24">
        <v>176.37</v>
      </c>
      <c r="CK7" s="24">
        <v>173.17</v>
      </c>
      <c r="CL7" s="24">
        <v>134.97999999999999</v>
      </c>
      <c r="CM7" s="24">
        <v>62.78</v>
      </c>
      <c r="CN7" s="24">
        <v>66.34</v>
      </c>
      <c r="CO7" s="24">
        <v>66.540000000000006</v>
      </c>
      <c r="CP7" s="24">
        <v>65.8</v>
      </c>
      <c r="CQ7" s="24">
        <v>62.66</v>
      </c>
      <c r="CR7" s="24">
        <v>58.4</v>
      </c>
      <c r="CS7" s="24">
        <v>58</v>
      </c>
      <c r="CT7" s="24">
        <v>57.42</v>
      </c>
      <c r="CU7" s="24">
        <v>56.72</v>
      </c>
      <c r="CV7" s="24">
        <v>56.43</v>
      </c>
      <c r="CW7" s="24">
        <v>59.99</v>
      </c>
      <c r="CX7" s="24">
        <v>96.38</v>
      </c>
      <c r="CY7" s="24">
        <v>96.37</v>
      </c>
      <c r="CZ7" s="24">
        <v>96.28</v>
      </c>
      <c r="DA7" s="24">
        <v>96.58</v>
      </c>
      <c r="DB7" s="24">
        <v>96.55</v>
      </c>
      <c r="DC7" s="24">
        <v>89.68</v>
      </c>
      <c r="DD7" s="24">
        <v>89.79</v>
      </c>
      <c r="DE7" s="24">
        <v>90.42</v>
      </c>
      <c r="DF7" s="24">
        <v>90.72</v>
      </c>
      <c r="DG7" s="24">
        <v>91.07</v>
      </c>
      <c r="DH7" s="24">
        <v>95.72</v>
      </c>
      <c r="DI7" s="24">
        <v>9.9700000000000006</v>
      </c>
      <c r="DJ7" s="24">
        <v>13.62</v>
      </c>
      <c r="DK7" s="24">
        <v>17.59</v>
      </c>
      <c r="DL7" s="24">
        <v>21.38</v>
      </c>
      <c r="DM7" s="24">
        <v>25.51</v>
      </c>
      <c r="DN7" s="24">
        <v>29.5</v>
      </c>
      <c r="DO7" s="24">
        <v>30.6</v>
      </c>
      <c r="DP7" s="24">
        <v>29.23</v>
      </c>
      <c r="DQ7" s="24">
        <v>20.78</v>
      </c>
      <c r="DR7" s="24">
        <v>23.54</v>
      </c>
      <c r="DS7" s="24">
        <v>38.17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1.92</v>
      </c>
      <c r="DZ7" s="24">
        <v>1.83</v>
      </c>
      <c r="EA7" s="24">
        <v>1.37</v>
      </c>
      <c r="EB7" s="24">
        <v>1.34</v>
      </c>
      <c r="EC7" s="24">
        <v>1.5</v>
      </c>
      <c r="ED7" s="24">
        <v>6.54</v>
      </c>
      <c r="EE7" s="24">
        <v>0</v>
      </c>
      <c r="EF7" s="24">
        <v>0.2</v>
      </c>
      <c r="EG7" s="24">
        <v>0.27</v>
      </c>
      <c r="EH7" s="24">
        <v>0.27</v>
      </c>
      <c r="EI7" s="24">
        <v>0.03</v>
      </c>
      <c r="EJ7" s="24">
        <v>0.23</v>
      </c>
      <c r="EK7" s="24">
        <v>0.21</v>
      </c>
      <c r="EL7" s="24">
        <v>0.17</v>
      </c>
      <c r="EM7" s="24">
        <v>0.15</v>
      </c>
      <c r="EN7" s="24">
        <v>0.15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sukeiei82</cp:lastModifiedBy>
  <cp:lastPrinted>2023-02-01T02:29:18Z</cp:lastPrinted>
  <dcterms:created xsi:type="dcterms:W3CDTF">2023-01-12T23:35:33Z</dcterms:created>
  <dcterms:modified xsi:type="dcterms:W3CDTF">2023-02-01T06:07:37Z</dcterms:modified>
  <cp:category/>
</cp:coreProperties>
</file>