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06_本庁_財政課\11財政部門\財政係\照会・通知（一般）\R4年度\2023.1.10 公営企業に係る経営比較分析表（令和３年度決算）の分析等について\回答\"/>
    </mc:Choice>
  </mc:AlternateContent>
  <workbookProtection workbookAlgorithmName="SHA-512" workbookHashValue="c+3etuy/JmzVdVZ2lRkJgD6LpFSSbqtLPOpTm+cgbYHa3C2JaMg/2q3fWf3rRiegdkyfku73cHwbAJRaTN+9dA==" workbookSaltValue="XeSgHb/xPc7vyYrxPSegeA==" workbookSpinCount="100000" lockStructure="1"/>
  <bookViews>
    <workbookView xWindow="0" yWindow="0" windowWidth="20490"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<sst xmlns="http://schemas.openxmlformats.org/spreadsheetml/2006/main" count="231" uniqueCount="119">
  <si>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</si>
  <si>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</si>
  <si>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</si>
  <si>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</si>
  <si>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</si>
  <si>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</si>
  <si>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</si>
  <si>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</si>
  <si>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</si>
  <si>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</si>
  <si>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</si>
  <si>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</si>
  <si>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</si>
  <si>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</si>
  <si>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</si>
  <si>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</si>
  <si>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</si>
  <si>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</si>
  <si>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</si>
  <si>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</si>
  <si>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</si>
  <si>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</si>
  <si>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</si>
  <si>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</si>
  <si>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</si>
  <si>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</si>
  <si>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</si>
  <si>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</si>
  <si>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</si>
  <si>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</si>
  <si>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</si>
  <si>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</si>
  <si>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</si>
  <si>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</si>
  <si>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</si>
  <si>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</si>
  <si>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</si>
  <si>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</si>
  <si>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</si>
  <si>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</si>
  <si>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</si>
  <si>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</si>
  <si>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</si>
  <si>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</si>
  <si>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</si>
  <si>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</si>
  <si>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</si>
  <si>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</si>
  <si>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</si>
  <si>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</si>
  <si>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</si>
  <si>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</si>
  <si>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</si>
  <si>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</si>
  <si>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</si>
  <si>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</si>
  <si>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</si>
  <si>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</si>
  <si>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</si>
  <si>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</si>
  <si>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</si>
  <si>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</si>
  <si>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</si>
  <si>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</si>
  <si>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</si>
  <si>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</si>
  <si>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</si>
  <si>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</si>
  <si>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</si>
  <si>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</si>
  <si>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</si>
  <si>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</si>
  <si>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</si>
  <si>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</si>
  <si>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</si>
  <si>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</si>
  <si>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</si>
  <si>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</si>
  <si>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</si>
  <si>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</si>
  <si>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</si>
  <si>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</si>
  <si>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</si>
  <si>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</si>
  <si>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</si>
  <si>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</si>
  <si>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</si>
  <si>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</si>
  <si>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</si>
  <si>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</si>
  <si>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</si>
  <si>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</si>
  <si>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</si>
  <si>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</si>
  <si>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</si>
  <si>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</si>
  <si>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</si>
  <si>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</si>
  <si>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</si>
  <si>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</si>
  <si>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</si>
  <si>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</si>
  <si>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</si>
  <si>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</si>
  <si>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</si>
  <si>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</si>
  <si>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</si>
  <si>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</si>
  <si>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</si>
  <si>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</si>
  <si>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</si>
  <si>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</si>
  <si>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</si>
  <si>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</si>
  <si>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</si>
  <si>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</si>
  <si>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・有形固定資産減価償却率は、毎年微増しており、老朽化が進む施設や設備を適切に維持管理しながら、下水道の機能を確保していく必要があります。
・管渠老朽化率は、法定耐用年数を経過した管渠がないことから、管路の健全性は一定確保できていると考えています。
・管渠改善率の0％は、対象となる老朽化管渠が発生していないためです。今後、管渠老朽化率の上昇が想定されるため、ストックマネジメント計画による管渠カメラ調査の結果で改善延長を増やしていくことを検討しています。</t>
    <rPh sb="14" eb="16">
      <t>マイネン</t>
    </rPh>
    <rPh sb="16" eb="18">
      <t>ビゾウ</t>
    </rPh>
    <rPh sb="27" eb="28">
      <t>スス</t>
    </rPh>
    <phoneticPr fontId="4"/>
  </si>
  <si>
    <t>・令和元年度ストックマネジメント計画を策定し、また、令和2年度には経営戦略の見直しを行いました。現在は、一般会計から基準外繰出金に頼っていないものの今後は、人口減少や節水機器の普及による使用料収入の減少、施設や設備の老朽化に伴う改築更新事業等維持管理費の増加が予測され経営を取り巻く環境は厳しいものになると考えます。将来にわたり経営基盤の強化と料金改定を視野に入れた健全な事業運営を進めていきます。</t>
    <rPh sb="19" eb="21">
      <t>サクテイ</t>
    </rPh>
    <rPh sb="38" eb="40">
      <t>ミナオ</t>
    </rPh>
    <rPh sb="42" eb="43">
      <t>オコナ</t>
    </rPh>
    <rPh sb="48" eb="50">
      <t>ゲンザイ</t>
    </rPh>
    <rPh sb="52" eb="56">
      <t>イッパンカイケイ</t>
    </rPh>
    <rPh sb="58" eb="61">
      <t>キジュンガイ</t>
    </rPh>
    <rPh sb="61" eb="63">
      <t>クリダ</t>
    </rPh>
    <rPh sb="63" eb="64">
      <t>キン</t>
    </rPh>
    <rPh sb="65" eb="66">
      <t>タヨ</t>
    </rPh>
    <rPh sb="74" eb="76">
      <t>コンゴ</t>
    </rPh>
    <rPh sb="78" eb="82">
      <t>ジンコウゲンショウ</t>
    </rPh>
    <rPh sb="83" eb="87">
      <t>セッスイキキ</t>
    </rPh>
    <rPh sb="88" eb="90">
      <t>フキュウ</t>
    </rPh>
    <rPh sb="93" eb="96">
      <t>シヨウリョウ</t>
    </rPh>
    <rPh sb="96" eb="98">
      <t>シュウニュウ</t>
    </rPh>
    <rPh sb="99" eb="101">
      <t>ゲンショウ</t>
    </rPh>
    <rPh sb="102" eb="104">
      <t>シセツ</t>
    </rPh>
    <rPh sb="105" eb="107">
      <t>セツビ</t>
    </rPh>
    <rPh sb="108" eb="111">
      <t>ロウキュウカ</t>
    </rPh>
    <rPh sb="112" eb="113">
      <t>トモナ</t>
    </rPh>
    <rPh sb="114" eb="118">
      <t>カイチクコウシン</t>
    </rPh>
    <rPh sb="120" eb="121">
      <t>トウ</t>
    </rPh>
    <rPh sb="121" eb="126">
      <t>イジカンリヒ</t>
    </rPh>
    <rPh sb="127" eb="129">
      <t>ゾウカ</t>
    </rPh>
    <rPh sb="130" eb="132">
      <t>ヨソク</t>
    </rPh>
    <rPh sb="134" eb="136">
      <t>ケイエイ</t>
    </rPh>
    <rPh sb="137" eb="138">
      <t>ト</t>
    </rPh>
    <rPh sb="139" eb="140">
      <t>マ</t>
    </rPh>
    <rPh sb="141" eb="143">
      <t>カンキョウ</t>
    </rPh>
    <rPh sb="144" eb="145">
      <t>キビ</t>
    </rPh>
    <rPh sb="153" eb="154">
      <t>カンガ</t>
    </rPh>
    <rPh sb="158" eb="160">
      <t>ショウライ</t>
    </rPh>
    <rPh sb="166" eb="168">
      <t>キバン</t>
    </rPh>
    <rPh sb="169" eb="171">
      <t>キョウカ</t>
    </rPh>
    <rPh sb="172" eb="176">
      <t>リョウキンカイテイ</t>
    </rPh>
    <rPh sb="177" eb="179">
      <t>シヤ</t>
    </rPh>
    <rPh sb="180" eb="181">
      <t>イ</t>
    </rPh>
    <rPh sb="183" eb="185">
      <t>ケンゼン</t>
    </rPh>
    <rPh sb="186" eb="190">
      <t>ジギョウウンエイ</t>
    </rPh>
    <rPh sb="191" eb="192">
      <t>スス</t>
    </rPh>
    <phoneticPr fontId="4"/>
  </si>
  <si>
    <r>
      <t xml:space="preserve">・経常収支比率は100％を越えており累積欠損金比率は0％であるため、現状は健全な経営状態であると言えます。ただし、全国平均及び類似団体より低く、使用料収入の低下等により今後厳しい経営状態が想定されます。
・流動比率は、全国平均値及び類似団体を上回っており支払返済能力は確保されているが、毎年減少傾向にあるため流動資産の値に注意する必要があります。
・企業債残高対事業規模比率は、全国平均及び類似団体よりも低水準で推移しています。今後も、企業債残高と投資規模及び使用料水準とのバランスに留意していきます。
・経費回収率は、数年100%を維持している状況です。今後も100％を下回らないように、汚水処理原価の抑制するため経費削減に努め、使用料収入の確保に努めます。
</t>
    </r>
    <r>
      <rPr>
        <sz val="11"/>
        <rFont val="ＭＳ ゴシック"/>
        <family val="3"/>
        <charset val="128"/>
      </rPr>
      <t>・施設利用率は、前年度と比較して約9%上昇しており引き続き未普及地域の解消と処理場等の非効率性を検証していきます。</t>
    </r>
    <r>
      <rPr>
        <sz val="11"/>
        <color theme="1"/>
        <rFont val="ＭＳ ゴシック"/>
        <family val="3"/>
        <charset val="128"/>
      </rPr>
      <t xml:space="preserve">
・水洗化率は、全国平均及び類似団体を下回り、また80％台まで低下しています。要因としては、処理区域内人口減少が水洗便所設置済人口減少よりも進んでいると考えます。今後も人口減少に伴い低下すると思われるため、未接続世帯に対する接続勧奨を進め有収水量の確保に努めます。</t>
    </r>
    <rPh sb="23" eb="25">
      <t>ヒリツ</t>
    </rPh>
    <rPh sb="48" eb="49">
      <t>イ</t>
    </rPh>
    <rPh sb="61" eb="62">
      <t>オヨ</t>
    </rPh>
    <rPh sb="75" eb="77">
      <t>シュウニュウ</t>
    </rPh>
    <rPh sb="114" eb="115">
      <t>オヨ</t>
    </rPh>
    <rPh sb="143" eb="145">
      <t>マイネン</t>
    </rPh>
    <rPh sb="159" eb="160">
      <t>アタイ</t>
    </rPh>
    <rPh sb="193" eb="194">
      <t>オヨ</t>
    </rPh>
    <rPh sb="242" eb="244">
      <t>リュウイ</t>
    </rPh>
    <rPh sb="267" eb="269">
      <t>イジ</t>
    </rPh>
    <rPh sb="273" eb="275">
      <t>ジョウキョウ</t>
    </rPh>
    <rPh sb="286" eb="288">
      <t>シタマワ</t>
    </rPh>
    <rPh sb="308" eb="312">
      <t>ケイヒサクゲン</t>
    </rPh>
    <rPh sb="322" eb="324">
      <t>カクホ</t>
    </rPh>
    <rPh sb="325" eb="326">
      <t>ツト</t>
    </rPh>
    <rPh sb="339" eb="342">
      <t>ゼンネンド</t>
    </rPh>
    <rPh sb="343" eb="345">
      <t>ヒカク</t>
    </rPh>
    <rPh sb="347" eb="348">
      <t>ヤク</t>
    </rPh>
    <rPh sb="350" eb="352">
      <t>ジョウショウ</t>
    </rPh>
    <rPh sb="356" eb="357">
      <t>ヒ</t>
    </rPh>
    <rPh sb="358" eb="359">
      <t>ツヅ</t>
    </rPh>
    <rPh sb="360" eb="361">
      <t>ミ</t>
    </rPh>
    <rPh sb="363" eb="365">
      <t>チイキ</t>
    </rPh>
    <rPh sb="366" eb="368">
      <t>カイショウ</t>
    </rPh>
    <rPh sb="372" eb="373">
      <t>トウ</t>
    </rPh>
    <rPh sb="379" eb="381">
      <t>ケンショウ</t>
    </rPh>
    <rPh sb="400" eb="401">
      <t>オヨ</t>
    </rPh>
    <rPh sb="407" eb="409">
      <t>シタマワ</t>
    </rPh>
    <rPh sb="416" eb="417">
      <t>ダイ</t>
    </rPh>
    <rPh sb="419" eb="421">
      <t>テイカ</t>
    </rPh>
    <rPh sb="427" eb="429">
      <t>ヨウイン</t>
    </rPh>
    <rPh sb="434" eb="436">
      <t>ショリ</t>
    </rPh>
    <rPh sb="436" eb="438">
      <t>クイキ</t>
    </rPh>
    <rPh sb="438" eb="439">
      <t>ナイ</t>
    </rPh>
    <rPh sb="439" eb="441">
      <t>ジンコウ</t>
    </rPh>
    <rPh sb="441" eb="443">
      <t>ゲンショウ</t>
    </rPh>
    <rPh sb="444" eb="446">
      <t>スイセン</t>
    </rPh>
    <rPh sb="446" eb="448">
      <t>ベンジョ</t>
    </rPh>
    <rPh sb="448" eb="450">
      <t>セッチ</t>
    </rPh>
    <rPh sb="450" eb="451">
      <t>ズ</t>
    </rPh>
    <rPh sb="451" eb="453">
      <t>ジンコウ</t>
    </rPh>
    <rPh sb="453" eb="455">
      <t>ゲンショウ</t>
    </rPh>
    <rPh sb="458" eb="459">
      <t>スス</t>
    </rPh>
    <rPh sb="464" eb="465">
      <t>カンガ</t>
    </rPh>
    <rPh sb="469" eb="471">
      <t>コンゴ</t>
    </rPh>
    <rPh sb="472" eb="476">
      <t>ジンコウゲンショウ</t>
    </rPh>
    <rPh sb="477" eb="478">
      <t>トモナ</t>
    </rPh>
    <rPh sb="479" eb="481">
      <t>テイカ</t>
    </rPh>
    <rPh sb="484" eb="485">
      <t>オモ</t>
    </rPh>
    <rPh sb="491" eb="494">
      <t>ミセツゾク</t>
    </rPh>
    <rPh sb="494" eb="496">
      <t>セタイ</t>
    </rPh>
    <rPh sb="497" eb="498">
      <t>タイ</t>
    </rPh>
    <rPh sb="507" eb="511">
      <t>ユウシュウスイリョウ</t>
    </rPh>
    <rPh sb="512" eb="514">
      <t>カクホ</t>
    </rPh>
    <rPh sb="515" eb="5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</si>
</sst>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4A-4292-B4FE-FB117B574E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E04A-4292-B4FE-FB117B574E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54.59</c:v>
                </c:pt>
                <c:pt idx="1">
                  <c:v>54.42</c:v>
                </c:pt>
                <c:pt idx="2">
                  <c:v>54.42</c:v>
                </c:pt>
                <c:pt idx="3">
                  <c:v>53.39</c:v>
                </c:pt>
                <c:pt idx="4">
                  <c:v>62.29</c:v>
                </c:pt>
              </c:numCache>
            </c:numRef>
          </c:val>
          <c:extLst>
            <c:ext xmlns:c16="http://schemas.microsoft.com/office/drawing/2014/chart" uri="{C3380CC4-5D6E-409C-BE32-E72D297353CC}">
              <c16:uniqueId val="{00000000-FAD2-4977-B02B-4F04F8D30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FAD2-4977-B02B-4F04F8D30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90.84</c:v>
                </c:pt>
                <c:pt idx="1">
                  <c:v>91.67</c:v>
                </c:pt>
                <c:pt idx="2">
                  <c:v>90.53</c:v>
                </c:pt>
                <c:pt idx="3">
                  <c:v>90.43</c:v>
                </c:pt>
                <c:pt idx="4">
                  <c:v>88.87</c:v>
                </c:pt>
              </c:numCache>
            </c:numRef>
          </c:val>
          <c:extLst>
            <c:ext xmlns:c16="http://schemas.microsoft.com/office/drawing/2014/chart" uri="{C3380CC4-5D6E-409C-BE32-E72D297353CC}">
              <c16:uniqueId val="{00000000-649C-4112-9B0B-452919A40D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649C-4112-9B0B-452919A40D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103.13</c:v>
                </c:pt>
                <c:pt idx="1">
                  <c:v>103.67</c:v>
                </c:pt>
                <c:pt idx="2">
                  <c:v>105.33</c:v>
                </c:pt>
                <c:pt idx="3">
                  <c:v>101.87</c:v>
                </c:pt>
                <c:pt idx="4">
                  <c:v>102.45</c:v>
                </c:pt>
              </c:numCache>
            </c:numRef>
          </c:val>
          <c:extLst>
            <c:ext xmlns:c16="http://schemas.microsoft.com/office/drawing/2014/chart" uri="{C3380CC4-5D6E-409C-BE32-E72D297353CC}">
              <c16:uniqueId val="{00000000-CBD4-430D-A382-76A6EE646C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CBD4-430D-A382-76A6EE646C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35.29</c:v>
                </c:pt>
                <c:pt idx="1">
                  <c:v>36.69</c:v>
                </c:pt>
                <c:pt idx="2">
                  <c:v>39.1</c:v>
                </c:pt>
                <c:pt idx="3">
                  <c:v>41.51</c:v>
                </c:pt>
                <c:pt idx="4">
                  <c:v>42.69</c:v>
                </c:pt>
              </c:numCache>
            </c:numRef>
          </c:val>
          <c:extLst>
            <c:ext xmlns:c16="http://schemas.microsoft.com/office/drawing/2014/chart" uri="{C3380CC4-5D6E-409C-BE32-E72D297353CC}">
              <c16:uniqueId val="{00000000-144E-4A30-B476-C62DA4C247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144E-4A30-B476-C62DA4C247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37-4836-B25A-F3E137C11E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1937-4836-B25A-F3E137C11E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E7-4B18-BC2E-9C3645ED9E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6FE7-4B18-BC2E-9C3645ED9E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219.33</c:v>
                </c:pt>
                <c:pt idx="1">
                  <c:v>213.27</c:v>
                </c:pt>
                <c:pt idx="2">
                  <c:v>196.84</c:v>
                </c:pt>
                <c:pt idx="3">
                  <c:v>188.46</c:v>
                </c:pt>
                <c:pt idx="4">
                  <c:v>165.48</c:v>
                </c:pt>
              </c:numCache>
            </c:numRef>
          </c:val>
          <c:extLst>
            <c:ext xmlns:c16="http://schemas.microsoft.com/office/drawing/2014/chart" uri="{C3380CC4-5D6E-409C-BE32-E72D297353CC}">
              <c16:uniqueId val="{00000000-A4A3-4477-96D2-3694102B51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A4A3-4477-96D2-3694102B51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551.17999999999995</c:v>
                </c:pt>
                <c:pt idx="1">
                  <c:v>531.51</c:v>
                </c:pt>
                <c:pt idx="2">
                  <c:v>506.94</c:v>
                </c:pt>
                <c:pt idx="3">
                  <c:v>464.03</c:v>
                </c:pt>
                <c:pt idx="4">
                  <c:v>457.8</c:v>
                </c:pt>
              </c:numCache>
            </c:numRef>
          </c:val>
          <c:extLst>
            <c:ext xmlns:c16="http://schemas.microsoft.com/office/drawing/2014/chart" uri="{C3380CC4-5D6E-409C-BE32-E72D297353CC}">
              <c16:uniqueId val="{00000000-DB13-48A4-BA90-EFC50DD976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DB13-48A4-BA90-EFC50DD976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E7-40B5-AB9E-38D98D4C8A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3CE7-40B5-AB9E-38D98D4C8A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173.03</c:v>
                </c:pt>
                <c:pt idx="1">
                  <c:v>173.33</c:v>
                </c:pt>
                <c:pt idx="2">
                  <c:v>173.53</c:v>
                </c:pt>
                <c:pt idx="3">
                  <c:v>173.73</c:v>
                </c:pt>
                <c:pt idx="4">
                  <c:v>173.72</c:v>
                </c:pt>
              </c:numCache>
            </c:numRef>
          </c:val>
          <c:extLst>
            <c:ext xmlns:c16="http://schemas.microsoft.com/office/drawing/2014/chart" uri="{C3380CC4-5D6E-409C-BE32-E72D297353CC}">
              <c16:uniqueId val="{00000000-7681-40F7-B181-9B68E9810E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7681-40F7-B181-9B68E9810E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玉名市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64753</v>
      </c>
      <c r="AM8" s="42"/>
      <c r="AN8" s="42"/>
      <c r="AO8" s="42"/>
      <c r="AP8" s="42"/>
      <c r="AQ8" s="42"/>
      <c r="AR8" s="42"/>
      <c r="AS8" s="42"/>
      <c r="AT8" s="35">
        <f>データ!T6</f>
        <v>152.6</v>
      </c>
      <c r="AU8" s="35"/>
      <c r="AV8" s="35"/>
      <c r="AW8" s="35"/>
      <c r="AX8" s="35"/>
      <c r="AY8" s="35"/>
      <c r="AZ8" s="35"/>
      <c r="BA8" s="35"/>
      <c r="BB8" s="35">
        <f>データ!U6</f>
        <v>424.33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63.48</v>
      </c>
      <c r="J10" s="35"/>
      <c r="K10" s="35"/>
      <c r="L10" s="35"/>
      <c r="M10" s="35"/>
      <c r="N10" s="35"/>
      <c r="O10" s="35"/>
      <c r="P10" s="35">
        <f>データ!P6</f>
        <v>55.52</v>
      </c>
      <c r="Q10" s="35"/>
      <c r="R10" s="35"/>
      <c r="S10" s="35"/>
      <c r="T10" s="35"/>
      <c r="U10" s="35"/>
      <c r="V10" s="35"/>
      <c r="W10" s="35">
        <f>データ!Q6</f>
        <v>74.400000000000006</v>
      </c>
      <c r="X10" s="35"/>
      <c r="Y10" s="35"/>
      <c r="Z10" s="35"/>
      <c r="AA10" s="35"/>
      <c r="AB10" s="35"/>
      <c r="AC10" s="35"/>
      <c r="AD10" s="42">
        <f>データ!R6</f>
        <v>3610</v>
      </c>
      <c r="AE10" s="42"/>
      <c r="AF10" s="42"/>
      <c r="AG10" s="42"/>
      <c r="AH10" s="42"/>
      <c r="AI10" s="42"/>
      <c r="AJ10" s="42"/>
      <c r="AK10" s="2"/>
      <c r="AL10" s="42">
        <f>データ!V6</f>
        <v>35699</v>
      </c>
      <c r="AM10" s="42"/>
      <c r="AN10" s="42"/>
      <c r="AO10" s="42"/>
      <c r="AP10" s="42"/>
      <c r="AQ10" s="42"/>
      <c r="AR10" s="42"/>
      <c r="AS10" s="42"/>
      <c r="AT10" s="35">
        <f>データ!W6</f>
        <v>11.66</v>
      </c>
      <c r="AU10" s="35"/>
      <c r="AV10" s="35"/>
      <c r="AW10" s="35"/>
      <c r="AX10" s="35"/>
      <c r="AY10" s="35"/>
      <c r="AZ10" s="35"/>
      <c r="BA10" s="35"/>
      <c r="BB10" s="35">
        <f>データ!X6</f>
        <v>3061.66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L3YaYZnm5ooLCkR2D64bcz8k3izVrctiEtKN+B3DpCnbWMXYQDoCjNqm5oE0wY0WzMqtOL2VQYHV2Lba2u/SQ==" saltValue="Gi1dPCLFzv/OrY+h0Mks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432067</v>
      </c>
      <c r="D6" s="19">
        <f t="shared" si="3"/>
        <v>46</v>
      </c>
      <c r="E6" s="19">
        <f t="shared" si="3"/>
        <v>17</v>
      </c>
      <c r="F6" s="19">
        <f t="shared" si="3"/>
        <v>1</v>
      </c>
      <c r="G6" s="19">
        <f t="shared" si="3"/>
        <v>0</v>
      </c>
      <c r="H6" s="19" t="str">
        <f t="shared" si="3"/>
        <v>熊本県　玉名市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63.48</v>
      </c>
      <c r="P6" s="20">
        <f t="shared" si="3"/>
        <v>55.52</v>
      </c>
      <c r="Q6" s="20">
        <f t="shared" si="3"/>
        <v>74.400000000000006</v>
      </c>
      <c r="R6" s="20">
        <f t="shared" si="3"/>
        <v>3610</v>
      </c>
      <c r="S6" s="20">
        <f t="shared" si="3"/>
        <v>64753</v>
      </c>
      <c r="T6" s="20">
        <f t="shared" si="3"/>
        <v>152.6</v>
      </c>
      <c r="U6" s="20">
        <f t="shared" si="3"/>
        <v>424.33</v>
      </c>
      <c r="V6" s="20">
        <f t="shared" si="3"/>
        <v>35699</v>
      </c>
      <c r="W6" s="20">
        <f t="shared" si="3"/>
        <v>11.66</v>
      </c>
      <c r="X6" s="20">
        <f t="shared" si="3"/>
        <v>3061.66</v>
      </c>
      <c r="Y6" s="21">
        <f>IF(Y7="",NA(),Y7)</f>
        <v>103.13</v>
      </c>
      <c r="Z6" s="21">
        <f t="shared" ref="Z6:AH6" si="4">IF(Z7="",NA(),Z7)</f>
        <v>103.67</v>
      </c>
      <c r="AA6" s="21">
        <f t="shared" si="4"/>
        <v>105.33</v>
      </c>
      <c r="AB6" s="21">
        <f t="shared" si="4"/>
        <v>101.87</v>
      </c>
      <c r="AC6" s="21">
        <f t="shared" si="4"/>
        <v>102.45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219.33</v>
      </c>
      <c r="AV6" s="21">
        <f t="shared" ref="AV6:BD6" si="6">IF(AV7="",NA(),AV7)</f>
        <v>213.27</v>
      </c>
      <c r="AW6" s="21">
        <f t="shared" si="6"/>
        <v>196.84</v>
      </c>
      <c r="AX6" s="21">
        <f t="shared" si="6"/>
        <v>188.46</v>
      </c>
      <c r="AY6" s="21">
        <f t="shared" si="6"/>
        <v>165.48</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551.17999999999995</v>
      </c>
      <c r="BG6" s="21">
        <f t="shared" ref="BG6:BO6" si="7">IF(BG7="",NA(),BG7)</f>
        <v>531.51</v>
      </c>
      <c r="BH6" s="21">
        <f t="shared" si="7"/>
        <v>506.94</v>
      </c>
      <c r="BI6" s="21">
        <f t="shared" si="7"/>
        <v>464.03</v>
      </c>
      <c r="BJ6" s="21">
        <f t="shared" si="7"/>
        <v>457.8</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173.03</v>
      </c>
      <c r="CC6" s="21">
        <f t="shared" ref="CC6:CK6" si="9">IF(CC7="",NA(),CC7)</f>
        <v>173.33</v>
      </c>
      <c r="CD6" s="21">
        <f t="shared" si="9"/>
        <v>173.53</v>
      </c>
      <c r="CE6" s="21">
        <f t="shared" si="9"/>
        <v>173.73</v>
      </c>
      <c r="CF6" s="21">
        <f t="shared" si="9"/>
        <v>173.72</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54.59</v>
      </c>
      <c r="CN6" s="21">
        <f t="shared" ref="CN6:CV6" si="10">IF(CN7="",NA(),CN7)</f>
        <v>54.42</v>
      </c>
      <c r="CO6" s="21">
        <f t="shared" si="10"/>
        <v>54.42</v>
      </c>
      <c r="CP6" s="21">
        <f t="shared" si="10"/>
        <v>53.39</v>
      </c>
      <c r="CQ6" s="21">
        <f t="shared" si="10"/>
        <v>62.29</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90.84</v>
      </c>
      <c r="CY6" s="21">
        <f t="shared" ref="CY6:DG6" si="11">IF(CY7="",NA(),CY7)</f>
        <v>91.67</v>
      </c>
      <c r="CZ6" s="21">
        <f t="shared" si="11"/>
        <v>90.53</v>
      </c>
      <c r="DA6" s="21">
        <f t="shared" si="11"/>
        <v>90.43</v>
      </c>
      <c r="DB6" s="21">
        <f t="shared" si="11"/>
        <v>88.87</v>
      </c>
      <c r="DC6" s="21">
        <f t="shared" si="11"/>
        <v>92.3</v>
      </c>
      <c r="DD6" s="21">
        <f t="shared" si="11"/>
        <v>92.55</v>
      </c>
      <c r="DE6" s="21">
        <f t="shared" si="11"/>
        <v>92.62</v>
      </c>
      <c r="DF6" s="21">
        <f t="shared" si="11"/>
        <v>92.72</v>
      </c>
      <c r="DG6" s="21">
        <f t="shared" si="11"/>
        <v>92.88</v>
      </c>
      <c r="DH6" s="20" t="str">
        <f>IF(DH7="","",IF(DH7="-","【-】","【"&amp;SUBSTITUTE(TEXT(DH7,"#,##0.00"),"-","△")&amp;"】"))</f>
        <v>【95.72】</v>
      </c>
      <c r="DI6" s="21">
        <f>IF(DI7="",NA(),DI7)</f>
        <v>35.29</v>
      </c>
      <c r="DJ6" s="21">
        <f t="shared" ref="DJ6:DR6" si="12">IF(DJ7="",NA(),DJ7)</f>
        <v>36.69</v>
      </c>
      <c r="DK6" s="21">
        <f t="shared" si="12"/>
        <v>39.1</v>
      </c>
      <c r="DL6" s="21">
        <f t="shared" si="12"/>
        <v>41.51</v>
      </c>
      <c r="DM6" s="21">
        <f t="shared" si="12"/>
        <v>42.69</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1">
        <f t="shared" ref="EF6:EN6" si="14">IF(EF7="",NA(),EF7)</f>
        <v>0.02</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432067</v>
      </c>
      <c r="D7" s="23">
        <v>46</v>
      </c>
      <c r="E7" s="23">
        <v>17</v>
      </c>
      <c r="F7" s="23">
        <v>1</v>
      </c>
      <c r="G7" s="23">
        <v>0</v>
      </c>
      <c r="H7" s="23" t="s">
        <v>96</v>
      </c>
      <c r="I7" s="23" t="s">
        <v>97</v>
      </c>
      <c r="J7" s="23" t="s">
        <v>98</v>
      </c>
      <c r="K7" s="23" t="s">
        <v>99</v>
      </c>
      <c r="L7" s="23" t="s">
        <v>100</v>
      </c>
      <c r="M7" s="23" t="s">
        <v>101</v>
      </c>
      <c r="N7" s="24" t="s">
        <v>102</v>
      </c>
      <c r="O7" s="24">
        <v>63.48</v>
      </c>
      <c r="P7" s="24">
        <v>55.52</v>
      </c>
      <c r="Q7" s="24">
        <v>74.400000000000006</v>
      </c>
      <c r="R7" s="24">
        <v>3610</v>
      </c>
      <c r="S7" s="24">
        <v>64753</v>
      </c>
      <c r="T7" s="24">
        <v>152.6</v>
      </c>
      <c r="U7" s="24">
        <v>424.33</v>
      </c>
      <c r="V7" s="24">
        <v>35699</v>
      </c>
      <c r="W7" s="24">
        <v>11.66</v>
      </c>
      <c r="X7" s="24">
        <v>3061.66</v>
      </c>
      <c r="Y7" s="24">
        <v>103.13</v>
      </c>
      <c r="Z7" s="24">
        <v>103.67</v>
      </c>
      <c r="AA7" s="24">
        <v>105.33</v>
      </c>
      <c r="AB7" s="24">
        <v>101.87</v>
      </c>
      <c r="AC7" s="24">
        <v>102.45</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219.33</v>
      </c>
      <c r="AV7" s="24">
        <v>213.27</v>
      </c>
      <c r="AW7" s="24">
        <v>196.84</v>
      </c>
      <c r="AX7" s="24">
        <v>188.46</v>
      </c>
      <c r="AY7" s="24">
        <v>165.48</v>
      </c>
      <c r="AZ7" s="24">
        <v>78.45</v>
      </c>
      <c r="BA7" s="24">
        <v>76.31</v>
      </c>
      <c r="BB7" s="24">
        <v>68.180000000000007</v>
      </c>
      <c r="BC7" s="24">
        <v>67.930000000000007</v>
      </c>
      <c r="BD7" s="24">
        <v>68.53</v>
      </c>
      <c r="BE7" s="24">
        <v>71.39</v>
      </c>
      <c r="BF7" s="24">
        <v>551.17999999999995</v>
      </c>
      <c r="BG7" s="24">
        <v>531.51</v>
      </c>
      <c r="BH7" s="24">
        <v>506.94</v>
      </c>
      <c r="BI7" s="24">
        <v>464.03</v>
      </c>
      <c r="BJ7" s="24">
        <v>457.8</v>
      </c>
      <c r="BK7" s="24">
        <v>799.41</v>
      </c>
      <c r="BL7" s="24">
        <v>820.36</v>
      </c>
      <c r="BM7" s="24">
        <v>847.44</v>
      </c>
      <c r="BN7" s="24">
        <v>857.88</v>
      </c>
      <c r="BO7" s="24">
        <v>825.1</v>
      </c>
      <c r="BP7" s="24">
        <v>669.11</v>
      </c>
      <c r="BQ7" s="24">
        <v>100</v>
      </c>
      <c r="BR7" s="24">
        <v>100</v>
      </c>
      <c r="BS7" s="24">
        <v>100</v>
      </c>
      <c r="BT7" s="24">
        <v>100</v>
      </c>
      <c r="BU7" s="24">
        <v>100</v>
      </c>
      <c r="BV7" s="24">
        <v>96.54</v>
      </c>
      <c r="BW7" s="24">
        <v>95.4</v>
      </c>
      <c r="BX7" s="24">
        <v>94.69</v>
      </c>
      <c r="BY7" s="24">
        <v>94.97</v>
      </c>
      <c r="BZ7" s="24">
        <v>97.07</v>
      </c>
      <c r="CA7" s="24">
        <v>99.73</v>
      </c>
      <c r="CB7" s="24">
        <v>173.03</v>
      </c>
      <c r="CC7" s="24">
        <v>173.33</v>
      </c>
      <c r="CD7" s="24">
        <v>173.53</v>
      </c>
      <c r="CE7" s="24">
        <v>173.73</v>
      </c>
      <c r="CF7" s="24">
        <v>173.72</v>
      </c>
      <c r="CG7" s="24">
        <v>162.81</v>
      </c>
      <c r="CH7" s="24">
        <v>163.19999999999999</v>
      </c>
      <c r="CI7" s="24">
        <v>159.78</v>
      </c>
      <c r="CJ7" s="24">
        <v>159.49</v>
      </c>
      <c r="CK7" s="24">
        <v>157.81</v>
      </c>
      <c r="CL7" s="24">
        <v>134.97999999999999</v>
      </c>
      <c r="CM7" s="24">
        <v>54.59</v>
      </c>
      <c r="CN7" s="24">
        <v>54.42</v>
      </c>
      <c r="CO7" s="24">
        <v>54.42</v>
      </c>
      <c r="CP7" s="24">
        <v>53.39</v>
      </c>
      <c r="CQ7" s="24">
        <v>62.29</v>
      </c>
      <c r="CR7" s="24">
        <v>64.959999999999994</v>
      </c>
      <c r="CS7" s="24">
        <v>65.040000000000006</v>
      </c>
      <c r="CT7" s="24">
        <v>68.31</v>
      </c>
      <c r="CU7" s="24">
        <v>65.28</v>
      </c>
      <c r="CV7" s="24">
        <v>64.92</v>
      </c>
      <c r="CW7" s="24">
        <v>59.99</v>
      </c>
      <c r="CX7" s="24">
        <v>90.84</v>
      </c>
      <c r="CY7" s="24">
        <v>91.67</v>
      </c>
      <c r="CZ7" s="24">
        <v>90.53</v>
      </c>
      <c r="DA7" s="24">
        <v>90.43</v>
      </c>
      <c r="DB7" s="24">
        <v>88.87</v>
      </c>
      <c r="DC7" s="24">
        <v>92.3</v>
      </c>
      <c r="DD7" s="24">
        <v>92.55</v>
      </c>
      <c r="DE7" s="24">
        <v>92.62</v>
      </c>
      <c r="DF7" s="24">
        <v>92.72</v>
      </c>
      <c r="DG7" s="24">
        <v>92.88</v>
      </c>
      <c r="DH7" s="24">
        <v>95.72</v>
      </c>
      <c r="DI7" s="24">
        <v>35.29</v>
      </c>
      <c r="DJ7" s="24">
        <v>36.69</v>
      </c>
      <c r="DK7" s="24">
        <v>39.1</v>
      </c>
      <c r="DL7" s="24">
        <v>41.51</v>
      </c>
      <c r="DM7" s="24">
        <v>42.69</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0.02</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2023-01-19T09:25:34Z</cp:lastPrinted>
  <dcterms:created xsi:type="dcterms:W3CDTF">2023-01-12T23:35:30Z</dcterms:created>
  <dcterms:modified xsi:type="dcterms:W3CDTF">2023-01-24T04:17:05Z</dcterms:modified>
  <cp:category/>
</cp:coreProperties>
</file>