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113.160\share\010）共同\sou決算統計関係（総務省提出）\経営比較分析表\R3\下水道\"/>
    </mc:Choice>
  </mc:AlternateContent>
  <xr:revisionPtr revIDLastSave="0" documentId="13_ncr:1_{63D1069D-AB86-4862-9FEA-D6C4A06E4CA8}" xr6:coauthVersionLast="45" xr6:coauthVersionMax="45" xr10:uidLastSave="{00000000-0000-0000-0000-000000000000}"/>
  <workbookProtection workbookAlgorithmName="SHA-512" workbookHashValue="ZZd3U3qMVRk6oMCg0NATXM/8hPMCkAMHrIhWwbOUvh/R2piTrsyebWrX8y51dLXGWB2Jr0ib1rpryqF1KST6tw==" workbookSaltValue="z1X8GEQhZhmRZiG9Vcau8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W10" i="4"/>
  <c r="P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<sst xmlns="http://schemas.openxmlformats.org/spreadsheetml/2006/main" count="231" uniqueCount="116">
  <si>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</si>
  <si>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</si>
  <si>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</si>
  <si>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</si>
  <si>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</si>
  <si>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</si>
  <si>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</si>
  <si>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</si>
  <si>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</si>
  <si>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</si>
  <si>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</si>
  <si>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</si>
  <si>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</si>
  <si>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</si>
  <si>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</si>
  <si>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</si>
  <si>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</si>
  <si>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</si>
  <si>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</si>
  <si>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</si>
  <si>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</si>
  <si>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</si>
  <si>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</si>
  <si>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</si>
  <si>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</si>
  <si>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</si>
  <si>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</si>
  <si>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</si>
  <si>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</si>
  <si>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</si>
  <si>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</si>
  <si>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</si>
  <si>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</si>
  <si>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</si>
  <si>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</si>
  <si>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</si>
  <si>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</si>
  <si>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</si>
  <si>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</si>
  <si>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</si>
  <si>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</si>
  <si>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</si>
  <si>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</si>
  <si>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</si>
  <si>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</si>
  <si>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</si>
  <si>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</si>
  <si>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</si>
  <si>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</si>
  <si>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</si>
  <si>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</si>
  <si>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</si>
  <si>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</si>
  <si>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</si>
  <si>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</si>
  <si>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</si>
  <si>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</si>
  <si>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</si>
  <si>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</si>
  <si>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</si>
  <si>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</si>
  <si>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</si>
  <si>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</si>
  <si>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</si>
  <si>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</si>
  <si>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</si>
  <si>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</si>
  <si>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</si>
  <si>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</si>
  <si>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</si>
  <si>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</si>
  <si>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</si>
  <si>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</si>
  <si>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</si>
  <si>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</si>
  <si>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</si>
  <si>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</si>
  <si>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</si>
  <si>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</si>
  <si>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</si>
  <si>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</si>
  <si>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</si>
  <si>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</si>
  <si>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</si>
  <si>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</si>
  <si>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</si>
  <si>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</si>
  <si>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</si>
  <si>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</si>
  <si>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</si>
  <si>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</si>
  <si>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</si>
  <si>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</si>
  <si>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</si>
  <si>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</si>
  <si>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</si>
  <si>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</si>
  <si>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</si>
  <si>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</si>
  <si>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</si>
  <si>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</si>
  <si>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</si>
  <si>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</si>
  <si>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</si>
  <si>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</si>
  <si>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</si>
  <si>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</si>
  <si>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</si>
  <si>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</si>
  <si>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</si>
  <si>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</si>
  <si>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</si>
  <si>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</si>
  <si>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今後は建設から維持管理へ移行するため、経年劣化の進む下水道施設の改築更新費用や、その財源となる企業債償還金が増加する見込みである。また、維持管理委託費等の固定的経費も増加傾向にある。
　本市の公共下水道事業は、現時点においては黒字を計上しているが、人口減少・節水傾向に伴う使用料収入の減少や施設の維持管理及び改築更新に要する経費の増大により、経営を取り巻く環境はますます厳しくなっていくことが予測される。このような状況においても事業を継続していくために、ストックマネジメント計画に基づいた施設の維持管理及び改築更新を行い経費削減に努めるなど、中長期的展開に立った経営基盤の強化に取り組む必要がある。</t>
    <rPh sb="1" eb="3">
      <t>コンゴ</t>
    </rPh>
    <rPh sb="4" eb="6">
      <t>ケンセツ</t>
    </rPh>
    <rPh sb="8" eb="12">
      <t>イジカンリ</t>
    </rPh>
    <rPh sb="13" eb="15">
      <t>イコウ</t>
    </rPh>
    <rPh sb="20" eb="24">
      <t>ケイネンレッカ</t>
    </rPh>
    <rPh sb="25" eb="26">
      <t>スス</t>
    </rPh>
    <rPh sb="27" eb="32">
      <t>ゲスイドウシセツ</t>
    </rPh>
    <rPh sb="33" eb="40">
      <t>カイチクコウシ</t>
    </rPh>
    <rPh sb="43" eb="45">
      <t>ザイゲン</t>
    </rPh>
    <rPh sb="48" eb="54">
      <t>キギョウサイショウカンキン</t>
    </rPh>
    <rPh sb="55" eb="57">
      <t>ゾウカ</t>
    </rPh>
    <rPh sb="59" eb="61">
      <t>ミコ</t>
    </rPh>
    <rPh sb="69" eb="76">
      <t>イジカンリイタクヒ</t>
    </rPh>
    <rPh sb="76" eb="77">
      <t>トウ</t>
    </rPh>
    <rPh sb="78" eb="83">
      <t>コテイテキケイヒ</t>
    </rPh>
    <rPh sb="84" eb="88">
      <t>ゾウカケイコウ</t>
    </rPh>
    <rPh sb="94" eb="96">
      <t>ホンシ</t>
    </rPh>
    <rPh sb="97" eb="104">
      <t>コウキョウゲスイドウジギョウ</t>
    </rPh>
    <rPh sb="106" eb="109">
      <t>ゲンジテン</t>
    </rPh>
    <rPh sb="114" eb="116">
      <t>クロジ</t>
    </rPh>
    <rPh sb="117" eb="119">
      <t>ケイジョウ</t>
    </rPh>
    <rPh sb="125" eb="129">
      <t>ジンコウゲンショウ</t>
    </rPh>
    <rPh sb="130" eb="134">
      <t>セッスイケイコウ</t>
    </rPh>
    <rPh sb="135" eb="136">
      <t>トモナ</t>
    </rPh>
    <rPh sb="137" eb="142">
      <t>シヨウリョウシュウニュウ</t>
    </rPh>
    <rPh sb="143" eb="145">
      <t>ゲンショウ</t>
    </rPh>
    <rPh sb="146" eb="148">
      <t>シセツ</t>
    </rPh>
    <rPh sb="149" eb="153">
      <t>イジカンリ</t>
    </rPh>
    <rPh sb="153" eb="154">
      <t>オヨ</t>
    </rPh>
    <rPh sb="155" eb="159">
      <t>カイチクコウシン</t>
    </rPh>
    <rPh sb="160" eb="161">
      <t>ヨウ</t>
    </rPh>
    <rPh sb="163" eb="165">
      <t>ケイヒ</t>
    </rPh>
    <rPh sb="166" eb="168">
      <t>ゾウダイ</t>
    </rPh>
    <rPh sb="172" eb="174">
      <t>ケイエイ</t>
    </rPh>
    <rPh sb="175" eb="176">
      <t>ト</t>
    </rPh>
    <rPh sb="177" eb="178">
      <t>マ</t>
    </rPh>
    <rPh sb="179" eb="181">
      <t>カンキョウ</t>
    </rPh>
    <rPh sb="186" eb="187">
      <t>キビ</t>
    </rPh>
    <rPh sb="197" eb="199">
      <t>ヨソク</t>
    </rPh>
    <rPh sb="208" eb="210">
      <t>ジョウキョウ</t>
    </rPh>
    <rPh sb="215" eb="217">
      <t>ジギョウ</t>
    </rPh>
    <rPh sb="218" eb="220">
      <t>ケイゾク</t>
    </rPh>
    <rPh sb="238" eb="240">
      <t>ケイカク</t>
    </rPh>
    <rPh sb="241" eb="242">
      <t>モト</t>
    </rPh>
    <rPh sb="259" eb="260">
      <t>オコナ</t>
    </rPh>
    <rPh sb="261" eb="265">
      <t>ケイヒサクゲン</t>
    </rPh>
    <rPh sb="266" eb="267">
      <t>ツト</t>
    </rPh>
    <phoneticPr fontId="4"/>
  </si>
  <si>
    <t xml:space="preserve">　単年度収支は黒字で推移し、「経常収支比率」は100％を超えている。しかし「流動比率」は100％を下回っており、類似団体と比較しても低い水準となっている。
　企業債償還金が多額であることに加え、主な流動資産である現金預金が少ないため、1年以内に支払わなければならない負債を賄えておらず、資金繰りが大変厳しい状況である。
　今後は、支払い能力を高めるための経営基盤強化に努めていく必要がある。費用対効果を十分に考慮したうえで下水道面整備を行い、地方債計画を盛り込んだ整備計画を策定する。また、使用料収入の基である「水洗化率」が、90.24％と類似団体に比べて低い水準となっていることから、未水洗化世帯への水洗化の促進及び啓発を継続的に行うことで、有収量及び使用料収入の確保に努める。
　「施設利用率」については、類似団体と比較して低い水準となっている。汚水処理水量の減少に伴い、晴天時一日平均処理水量が減少したことが要因と考えられる。
　桜山処理区と大島処理区との統合及び供用開始に向けて統合工事の推進を行い、施設の改築更新費や維持管理等のコスト縮減を図る。
</t>
    <rPh sb="84" eb="85">
      <t>キン</t>
    </rPh>
    <rPh sb="94" eb="95">
      <t>クワ</t>
    </rPh>
    <rPh sb="148" eb="150">
      <t>タイヘン</t>
    </rPh>
    <rPh sb="325" eb="326">
      <t>オヨ</t>
    </rPh>
    <rPh sb="327" eb="332">
      <t>シヨウリョウシュウニュウ</t>
    </rPh>
    <rPh sb="343" eb="345">
      <t>シセツ</t>
    </rPh>
    <rPh sb="345" eb="348">
      <t>リヨウリツ</t>
    </rPh>
    <rPh sb="355" eb="359">
      <t>ルイジダンタイ</t>
    </rPh>
    <rPh sb="360" eb="362">
      <t>ヒカク</t>
    </rPh>
    <rPh sb="364" eb="365">
      <t>ヒク</t>
    </rPh>
    <rPh sb="366" eb="368">
      <t>スイジュン</t>
    </rPh>
    <rPh sb="375" eb="381">
      <t>オスイショリスイリョウ</t>
    </rPh>
    <rPh sb="382" eb="384">
      <t>ゲンショウ</t>
    </rPh>
    <rPh sb="385" eb="386">
      <t>トモナ</t>
    </rPh>
    <rPh sb="388" eb="399">
      <t>セイテンジイチニチヘイキンショリスイリョウ</t>
    </rPh>
    <rPh sb="400" eb="402">
      <t>ゲンショウ</t>
    </rPh>
    <rPh sb="407" eb="409">
      <t>ヨウイン</t>
    </rPh>
    <rPh sb="410" eb="411">
      <t>カンガ</t>
    </rPh>
    <rPh sb="418" eb="420">
      <t>サクラヤマ</t>
    </rPh>
    <rPh sb="420" eb="423">
      <t>ショリク</t>
    </rPh>
    <rPh sb="431" eb="434">
      <t>トウゴウオヨ</t>
    </rPh>
    <rPh sb="435" eb="439">
      <t>キョウヨウカイシ</t>
    </rPh>
    <rPh sb="440" eb="441">
      <t>ム</t>
    </rPh>
    <rPh sb="443" eb="447">
      <t>トウゴウコウジ</t>
    </rPh>
    <rPh sb="448" eb="450">
      <t>スイシン</t>
    </rPh>
    <rPh sb="451" eb="452">
      <t>オコナ</t>
    </rPh>
    <rPh sb="454" eb="456">
      <t>シセツ</t>
    </rPh>
    <rPh sb="457" eb="462">
      <t>カイチクコウシンヒ</t>
    </rPh>
    <rPh sb="463" eb="468">
      <t>イジカンリトウ</t>
    </rPh>
    <rPh sb="472" eb="474">
      <t>シュクゲン</t>
    </rPh>
    <rPh sb="475" eb="476">
      <t>ハカ</t>
    </rPh>
    <phoneticPr fontId="4"/>
  </si>
  <si>
    <t>　「有形固定資産減価償却率」は類似団体と比較してやや高い水準となっている。汚水処理施設及び雨水ポンプ場施設の機械・電気設備において、耐用年数を経過したものがある。
　施設全体の健全度や重要度を考慮した点検やストックマネジメント計画に基づき、計画的かつ効率的に維持修繕・改築などを行っていく。</t>
    <rPh sb="8" eb="13">
      <t>ゲンカショウキャクリツ</t>
    </rPh>
    <rPh sb="15" eb="17">
      <t>ルイジ</t>
    </rPh>
    <rPh sb="17" eb="19">
      <t>ダンタイ</t>
    </rPh>
    <rPh sb="20" eb="22">
      <t>ヒカク</t>
    </rPh>
    <rPh sb="26" eb="27">
      <t>タカ</t>
    </rPh>
    <rPh sb="28" eb="30">
      <t>スイジュン</t>
    </rPh>
    <rPh sb="37" eb="39">
      <t>オスイ</t>
    </rPh>
    <rPh sb="39" eb="41">
      <t>ショリ</t>
    </rPh>
    <rPh sb="41" eb="43">
      <t>シセツ</t>
    </rPh>
    <rPh sb="43" eb="44">
      <t>オヨ</t>
    </rPh>
    <rPh sb="45" eb="47">
      <t>ウスイ</t>
    </rPh>
    <rPh sb="50" eb="51">
      <t>ジョウ</t>
    </rPh>
    <rPh sb="51" eb="53">
      <t>シセツ</t>
    </rPh>
    <rPh sb="54" eb="56">
      <t>キカイ</t>
    </rPh>
    <rPh sb="57" eb="59">
      <t>デンキ</t>
    </rPh>
    <rPh sb="59" eb="61">
      <t>セツビ</t>
    </rPh>
    <rPh sb="66" eb="68">
      <t>タイヨウ</t>
    </rPh>
    <rPh sb="68" eb="70">
      <t>ネンスウ</t>
    </rPh>
    <rPh sb="71" eb="73">
      <t>ケイカ</t>
    </rPh>
    <rPh sb="83" eb="87">
      <t>シセツゼンタイ</t>
    </rPh>
    <rPh sb="88" eb="91">
      <t>ケンゼンド</t>
    </rPh>
    <rPh sb="92" eb="95">
      <t>ジュウヨウド</t>
    </rPh>
    <rPh sb="96" eb="98">
      <t>コウリョ</t>
    </rPh>
    <rPh sb="100" eb="102">
      <t>テンケン</t>
    </rPh>
    <rPh sb="113" eb="115">
      <t>ケイカク</t>
    </rPh>
    <rPh sb="116" eb="117">
      <t>モト</t>
    </rPh>
    <rPh sb="129" eb="133">
      <t>イジシュウゼン</t>
    </rPh>
    <rPh sb="134" eb="136">
      <t>カイチク</t>
    </rPh>
    <rPh sb="139" eb="1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</si>
</sst>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04-4497-8DC8-42FD554E2F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2504-4497-8DC8-42FD554E2F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63.32</c:v>
                </c:pt>
                <c:pt idx="1">
                  <c:v>63.14</c:v>
                </c:pt>
                <c:pt idx="2">
                  <c:v>58.47</c:v>
                </c:pt>
                <c:pt idx="3">
                  <c:v>58.37</c:v>
                </c:pt>
                <c:pt idx="4">
                  <c:v>58.73</c:v>
                </c:pt>
              </c:numCache>
            </c:numRef>
          </c:val>
          <c:extLst>
            <c:ext xmlns:c16="http://schemas.microsoft.com/office/drawing/2014/chart" uri="{C3380CC4-5D6E-409C-BE32-E72D297353CC}">
              <c16:uniqueId val="{00000000-AB0B-441D-92FA-1FC59B8B47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AB0B-441D-92FA-1FC59B8B47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89.07</c:v>
                </c:pt>
                <c:pt idx="1">
                  <c:v>89.03</c:v>
                </c:pt>
                <c:pt idx="2">
                  <c:v>89.79</c:v>
                </c:pt>
                <c:pt idx="3">
                  <c:v>90.12</c:v>
                </c:pt>
                <c:pt idx="4">
                  <c:v>90.24</c:v>
                </c:pt>
              </c:numCache>
            </c:numRef>
          </c:val>
          <c:extLst>
            <c:ext xmlns:c16="http://schemas.microsoft.com/office/drawing/2014/chart" uri="{C3380CC4-5D6E-409C-BE32-E72D297353CC}">
              <c16:uniqueId val="{00000000-83DE-4294-B747-270540CEFF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83DE-4294-B747-270540CEFF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115.6</c:v>
                </c:pt>
                <c:pt idx="1">
                  <c:v>112.13</c:v>
                </c:pt>
                <c:pt idx="2">
                  <c:v>111.59</c:v>
                </c:pt>
                <c:pt idx="3">
                  <c:v>111.46</c:v>
                </c:pt>
                <c:pt idx="4">
                  <c:v>105.42</c:v>
                </c:pt>
              </c:numCache>
            </c:numRef>
          </c:val>
          <c:extLst>
            <c:ext xmlns:c16="http://schemas.microsoft.com/office/drawing/2014/chart" uri="{C3380CC4-5D6E-409C-BE32-E72D297353CC}">
              <c16:uniqueId val="{00000000-B8BE-47A0-85CD-5458B0B3CC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B8BE-47A0-85CD-5458B0B3CC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14.4</c:v>
                </c:pt>
                <c:pt idx="1">
                  <c:v>17.7</c:v>
                </c:pt>
                <c:pt idx="2">
                  <c:v>20.87</c:v>
                </c:pt>
                <c:pt idx="3">
                  <c:v>23.81</c:v>
                </c:pt>
                <c:pt idx="4">
                  <c:v>26.81</c:v>
                </c:pt>
              </c:numCache>
            </c:numRef>
          </c:val>
          <c:extLst>
            <c:ext xmlns:c16="http://schemas.microsoft.com/office/drawing/2014/chart" uri="{C3380CC4-5D6E-409C-BE32-E72D297353CC}">
              <c16:uniqueId val="{00000000-17C2-4FD9-B50E-D13180A516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17C2-4FD9-B50E-D13180A516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5F-48D7-B99D-9DB0C8C415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6D5F-48D7-B99D-9DB0C8C415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F3-49C9-9C44-2FCEC192B3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1FF3-49C9-9C44-2FCEC192B3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55.86</c:v>
                </c:pt>
                <c:pt idx="1">
                  <c:v>58.72</c:v>
                </c:pt>
                <c:pt idx="2">
                  <c:v>57.16</c:v>
                </c:pt>
                <c:pt idx="3">
                  <c:v>63.43</c:v>
                </c:pt>
                <c:pt idx="4">
                  <c:v>65.010000000000005</c:v>
                </c:pt>
              </c:numCache>
            </c:numRef>
          </c:val>
          <c:extLst>
            <c:ext xmlns:c16="http://schemas.microsoft.com/office/drawing/2014/chart" uri="{C3380CC4-5D6E-409C-BE32-E72D297353CC}">
              <c16:uniqueId val="{00000000-DC14-4FDE-B53C-F5FCB71E45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DC14-4FDE-B53C-F5FCB71E45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858.18</c:v>
                </c:pt>
                <c:pt idx="1">
                  <c:v>817.57</c:v>
                </c:pt>
                <c:pt idx="2">
                  <c:v>780.74</c:v>
                </c:pt>
                <c:pt idx="3">
                  <c:v>757.35</c:v>
                </c:pt>
                <c:pt idx="4">
                  <c:v>755.01</c:v>
                </c:pt>
              </c:numCache>
            </c:numRef>
          </c:val>
          <c:extLst>
            <c:ext xmlns:c16="http://schemas.microsoft.com/office/drawing/2014/chart" uri="{C3380CC4-5D6E-409C-BE32-E72D297353CC}">
              <c16:uniqueId val="{00000000-4DE3-40F2-BE58-E6DA1AF527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4DE3-40F2-BE58-E6DA1AF527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80-4E57-BF0C-A838723A70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BC80-4E57-BF0C-A838723A70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181.01</c:v>
                </c:pt>
                <c:pt idx="1">
                  <c:v>181.21</c:v>
                </c:pt>
                <c:pt idx="2">
                  <c:v>186.41</c:v>
                </c:pt>
                <c:pt idx="3">
                  <c:v>188.26</c:v>
                </c:pt>
                <c:pt idx="4">
                  <c:v>188.7</c:v>
                </c:pt>
              </c:numCache>
            </c:numRef>
          </c:val>
          <c:extLst>
            <c:ext xmlns:c16="http://schemas.microsoft.com/office/drawing/2014/chart" uri="{C3380CC4-5D6E-409C-BE32-E72D297353CC}">
              <c16:uniqueId val="{00000000-653C-4910-A098-4839F42965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653C-4910-A098-4839F42965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荒尾市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自治体職員</v>
      </c>
      <c r="AE8" s="36"/>
      <c r="AF8" s="36"/>
      <c r="AG8" s="36"/>
      <c r="AH8" s="36"/>
      <c r="AI8" s="36"/>
      <c r="AJ8" s="36"/>
      <c r="AK8" s="3"/>
      <c r="AL8" s="37">
        <f>データ!S6</f>
        <v>50976</v>
      </c>
      <c r="AM8" s="37"/>
      <c r="AN8" s="37"/>
      <c r="AO8" s="37"/>
      <c r="AP8" s="37"/>
      <c r="AQ8" s="37"/>
      <c r="AR8" s="37"/>
      <c r="AS8" s="37"/>
      <c r="AT8" s="38">
        <f>データ!T6</f>
        <v>57.37</v>
      </c>
      <c r="AU8" s="38"/>
      <c r="AV8" s="38"/>
      <c r="AW8" s="38"/>
      <c r="AX8" s="38"/>
      <c r="AY8" s="38"/>
      <c r="AZ8" s="38"/>
      <c r="BA8" s="38"/>
      <c r="BB8" s="38">
        <f>データ!U6</f>
        <v>888.55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53.72</v>
      </c>
      <c r="J10" s="38"/>
      <c r="K10" s="38"/>
      <c r="L10" s="38"/>
      <c r="M10" s="38"/>
      <c r="N10" s="38"/>
      <c r="O10" s="38"/>
      <c r="P10" s="38">
        <f>データ!P6</f>
        <v>70.98</v>
      </c>
      <c r="Q10" s="38"/>
      <c r="R10" s="38"/>
      <c r="S10" s="38"/>
      <c r="T10" s="38"/>
      <c r="U10" s="38"/>
      <c r="V10" s="38"/>
      <c r="W10" s="38">
        <f>データ!Q6</f>
        <v>85.27</v>
      </c>
      <c r="X10" s="38"/>
      <c r="Y10" s="38"/>
      <c r="Z10" s="38"/>
      <c r="AA10" s="38"/>
      <c r="AB10" s="38"/>
      <c r="AC10" s="38"/>
      <c r="AD10" s="37">
        <f>データ!R6</f>
        <v>3630</v>
      </c>
      <c r="AE10" s="37"/>
      <c r="AF10" s="37"/>
      <c r="AG10" s="37"/>
      <c r="AH10" s="37"/>
      <c r="AI10" s="37"/>
      <c r="AJ10" s="37"/>
      <c r="AK10" s="2"/>
      <c r="AL10" s="37">
        <f>データ!V6</f>
        <v>35931</v>
      </c>
      <c r="AM10" s="37"/>
      <c r="AN10" s="37"/>
      <c r="AO10" s="37"/>
      <c r="AP10" s="37"/>
      <c r="AQ10" s="37"/>
      <c r="AR10" s="37"/>
      <c r="AS10" s="37"/>
      <c r="AT10" s="38">
        <f>データ!W6</f>
        <v>11.26</v>
      </c>
      <c r="AU10" s="38"/>
      <c r="AV10" s="38"/>
      <c r="AW10" s="38"/>
      <c r="AX10" s="38"/>
      <c r="AY10" s="38"/>
      <c r="AZ10" s="38"/>
      <c r="BA10" s="38"/>
      <c r="BB10" s="38">
        <f>データ!X6</f>
        <v>3191.03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nSbncUb2kbYbjAZFdA8TyHTNTAmg4K9y2H0CKGwRXkAf2cQ88y8qC11JDDTEPdNUBpKbQXjQ56sJX7QZd9Z+A==" saltValue="qIjv5UN98m5ZnhtOny3QC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432041</v>
      </c>
      <c r="D6" s="19">
        <f t="shared" si="3"/>
        <v>46</v>
      </c>
      <c r="E6" s="19">
        <f t="shared" si="3"/>
        <v>17</v>
      </c>
      <c r="F6" s="19">
        <f t="shared" si="3"/>
        <v>1</v>
      </c>
      <c r="G6" s="19">
        <f t="shared" si="3"/>
        <v>0</v>
      </c>
      <c r="H6" s="19" t="str">
        <f t="shared" si="3"/>
        <v>熊本県　荒尾市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53.72</v>
      </c>
      <c r="P6" s="20">
        <f t="shared" si="3"/>
        <v>70.98</v>
      </c>
      <c r="Q6" s="20">
        <f t="shared" si="3"/>
        <v>85.27</v>
      </c>
      <c r="R6" s="20">
        <f t="shared" si="3"/>
        <v>3630</v>
      </c>
      <c r="S6" s="20">
        <f t="shared" si="3"/>
        <v>50976</v>
      </c>
      <c r="T6" s="20">
        <f t="shared" si="3"/>
        <v>57.37</v>
      </c>
      <c r="U6" s="20">
        <f t="shared" si="3"/>
        <v>888.55</v>
      </c>
      <c r="V6" s="20">
        <f t="shared" si="3"/>
        <v>35931</v>
      </c>
      <c r="W6" s="20">
        <f t="shared" si="3"/>
        <v>11.26</v>
      </c>
      <c r="X6" s="20">
        <f t="shared" si="3"/>
        <v>3191.03</v>
      </c>
      <c r="Y6" s="21">
        <f>IF(Y7="",NA(),Y7)</f>
        <v>115.6</v>
      </c>
      <c r="Z6" s="21">
        <f t="shared" ref="Z6:AH6" si="4">IF(Z7="",NA(),Z7)</f>
        <v>112.13</v>
      </c>
      <c r="AA6" s="21">
        <f t="shared" si="4"/>
        <v>111.59</v>
      </c>
      <c r="AB6" s="21">
        <f t="shared" si="4"/>
        <v>111.46</v>
      </c>
      <c r="AC6" s="21">
        <f t="shared" si="4"/>
        <v>105.42</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55.86</v>
      </c>
      <c r="AV6" s="21">
        <f t="shared" ref="AV6:BD6" si="6">IF(AV7="",NA(),AV7)</f>
        <v>58.72</v>
      </c>
      <c r="AW6" s="21">
        <f t="shared" si="6"/>
        <v>57.16</v>
      </c>
      <c r="AX6" s="21">
        <f t="shared" si="6"/>
        <v>63.43</v>
      </c>
      <c r="AY6" s="21">
        <f t="shared" si="6"/>
        <v>65.010000000000005</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858.18</v>
      </c>
      <c r="BG6" s="21">
        <f t="shared" ref="BG6:BO6" si="7">IF(BG7="",NA(),BG7)</f>
        <v>817.57</v>
      </c>
      <c r="BH6" s="21">
        <f t="shared" si="7"/>
        <v>780.74</v>
      </c>
      <c r="BI6" s="21">
        <f t="shared" si="7"/>
        <v>757.35</v>
      </c>
      <c r="BJ6" s="21">
        <f t="shared" si="7"/>
        <v>755.01</v>
      </c>
      <c r="BK6" s="21">
        <f t="shared" si="7"/>
        <v>799.41</v>
      </c>
      <c r="BL6" s="21">
        <f t="shared" si="7"/>
        <v>820.36</v>
      </c>
      <c r="BM6" s="21">
        <f t="shared" si="7"/>
        <v>847.44</v>
      </c>
      <c r="BN6" s="21">
        <f t="shared" si="7"/>
        <v>857.88</v>
      </c>
      <c r="BO6" s="21">
        <f t="shared" si="7"/>
        <v>825.1</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96.54</v>
      </c>
      <c r="BW6" s="21">
        <f t="shared" si="8"/>
        <v>95.4</v>
      </c>
      <c r="BX6" s="21">
        <f t="shared" si="8"/>
        <v>94.69</v>
      </c>
      <c r="BY6" s="21">
        <f t="shared" si="8"/>
        <v>94.97</v>
      </c>
      <c r="BZ6" s="21">
        <f t="shared" si="8"/>
        <v>97.07</v>
      </c>
      <c r="CA6" s="20" t="str">
        <f>IF(CA7="","",IF(CA7="-","【-】","【"&amp;SUBSTITUTE(TEXT(CA7,"#,##0.00"),"-","△")&amp;"】"))</f>
        <v>【99.73】</v>
      </c>
      <c r="CB6" s="21">
        <f>IF(CB7="",NA(),CB7)</f>
        <v>181.01</v>
      </c>
      <c r="CC6" s="21">
        <f t="shared" ref="CC6:CK6" si="9">IF(CC7="",NA(),CC7)</f>
        <v>181.21</v>
      </c>
      <c r="CD6" s="21">
        <f t="shared" si="9"/>
        <v>186.41</v>
      </c>
      <c r="CE6" s="21">
        <f t="shared" si="9"/>
        <v>188.26</v>
      </c>
      <c r="CF6" s="21">
        <f t="shared" si="9"/>
        <v>188.7</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63.32</v>
      </c>
      <c r="CN6" s="21">
        <f t="shared" ref="CN6:CV6" si="10">IF(CN7="",NA(),CN7)</f>
        <v>63.14</v>
      </c>
      <c r="CO6" s="21">
        <f t="shared" si="10"/>
        <v>58.47</v>
      </c>
      <c r="CP6" s="21">
        <f t="shared" si="10"/>
        <v>58.37</v>
      </c>
      <c r="CQ6" s="21">
        <f t="shared" si="10"/>
        <v>58.73</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89.07</v>
      </c>
      <c r="CY6" s="21">
        <f t="shared" ref="CY6:DG6" si="11">IF(CY7="",NA(),CY7)</f>
        <v>89.03</v>
      </c>
      <c r="CZ6" s="21">
        <f t="shared" si="11"/>
        <v>89.79</v>
      </c>
      <c r="DA6" s="21">
        <f t="shared" si="11"/>
        <v>90.12</v>
      </c>
      <c r="DB6" s="21">
        <f t="shared" si="11"/>
        <v>90.24</v>
      </c>
      <c r="DC6" s="21">
        <f t="shared" si="11"/>
        <v>92.3</v>
      </c>
      <c r="DD6" s="21">
        <f t="shared" si="11"/>
        <v>92.55</v>
      </c>
      <c r="DE6" s="21">
        <f t="shared" si="11"/>
        <v>92.62</v>
      </c>
      <c r="DF6" s="21">
        <f t="shared" si="11"/>
        <v>92.72</v>
      </c>
      <c r="DG6" s="21">
        <f t="shared" si="11"/>
        <v>92.88</v>
      </c>
      <c r="DH6" s="20" t="str">
        <f>IF(DH7="","",IF(DH7="-","【-】","【"&amp;SUBSTITUTE(TEXT(DH7,"#,##0.00"),"-","△")&amp;"】"))</f>
        <v>【95.72】</v>
      </c>
      <c r="DI6" s="21">
        <f>IF(DI7="",NA(),DI7)</f>
        <v>14.4</v>
      </c>
      <c r="DJ6" s="21">
        <f t="shared" ref="DJ6:DR6" si="12">IF(DJ7="",NA(),DJ7)</f>
        <v>17.7</v>
      </c>
      <c r="DK6" s="21">
        <f t="shared" si="12"/>
        <v>20.87</v>
      </c>
      <c r="DL6" s="21">
        <f t="shared" si="12"/>
        <v>23.81</v>
      </c>
      <c r="DM6" s="21">
        <f t="shared" si="12"/>
        <v>26.81</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432041</v>
      </c>
      <c r="D7" s="23">
        <v>46</v>
      </c>
      <c r="E7" s="23">
        <v>17</v>
      </c>
      <c r="F7" s="23">
        <v>1</v>
      </c>
      <c r="G7" s="23">
        <v>0</v>
      </c>
      <c r="H7" s="23" t="s">
        <v>95</v>
      </c>
      <c r="I7" s="23" t="s">
        <v>96</v>
      </c>
      <c r="J7" s="23" t="s">
        <v>97</v>
      </c>
      <c r="K7" s="23" t="s">
        <v>98</v>
      </c>
      <c r="L7" s="23" t="s">
        <v>99</v>
      </c>
      <c r="M7" s="23" t="s">
        <v>100</v>
      </c>
      <c r="N7" s="24" t="s">
        <v>101</v>
      </c>
      <c r="O7" s="24">
        <v>53.72</v>
      </c>
      <c r="P7" s="24">
        <v>70.98</v>
      </c>
      <c r="Q7" s="24">
        <v>85.27</v>
      </c>
      <c r="R7" s="24">
        <v>3630</v>
      </c>
      <c r="S7" s="24">
        <v>50976</v>
      </c>
      <c r="T7" s="24">
        <v>57.37</v>
      </c>
      <c r="U7" s="24">
        <v>888.55</v>
      </c>
      <c r="V7" s="24">
        <v>35931</v>
      </c>
      <c r="W7" s="24">
        <v>11.26</v>
      </c>
      <c r="X7" s="24">
        <v>3191.03</v>
      </c>
      <c r="Y7" s="24">
        <v>115.6</v>
      </c>
      <c r="Z7" s="24">
        <v>112.13</v>
      </c>
      <c r="AA7" s="24">
        <v>111.59</v>
      </c>
      <c r="AB7" s="24">
        <v>111.46</v>
      </c>
      <c r="AC7" s="24">
        <v>105.42</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55.86</v>
      </c>
      <c r="AV7" s="24">
        <v>58.72</v>
      </c>
      <c r="AW7" s="24">
        <v>57.16</v>
      </c>
      <c r="AX7" s="24">
        <v>63.43</v>
      </c>
      <c r="AY7" s="24">
        <v>65.010000000000005</v>
      </c>
      <c r="AZ7" s="24">
        <v>78.45</v>
      </c>
      <c r="BA7" s="24">
        <v>76.31</v>
      </c>
      <c r="BB7" s="24">
        <v>68.180000000000007</v>
      </c>
      <c r="BC7" s="24">
        <v>67.930000000000007</v>
      </c>
      <c r="BD7" s="24">
        <v>68.53</v>
      </c>
      <c r="BE7" s="24">
        <v>71.39</v>
      </c>
      <c r="BF7" s="24">
        <v>858.18</v>
      </c>
      <c r="BG7" s="24">
        <v>817.57</v>
      </c>
      <c r="BH7" s="24">
        <v>780.74</v>
      </c>
      <c r="BI7" s="24">
        <v>757.35</v>
      </c>
      <c r="BJ7" s="24">
        <v>755.01</v>
      </c>
      <c r="BK7" s="24">
        <v>799.41</v>
      </c>
      <c r="BL7" s="24">
        <v>820.36</v>
      </c>
      <c r="BM7" s="24">
        <v>847.44</v>
      </c>
      <c r="BN7" s="24">
        <v>857.88</v>
      </c>
      <c r="BO7" s="24">
        <v>825.1</v>
      </c>
      <c r="BP7" s="24">
        <v>669.11</v>
      </c>
      <c r="BQ7" s="24">
        <v>100</v>
      </c>
      <c r="BR7" s="24">
        <v>100</v>
      </c>
      <c r="BS7" s="24">
        <v>100</v>
      </c>
      <c r="BT7" s="24">
        <v>100</v>
      </c>
      <c r="BU7" s="24">
        <v>100</v>
      </c>
      <c r="BV7" s="24">
        <v>96.54</v>
      </c>
      <c r="BW7" s="24">
        <v>95.4</v>
      </c>
      <c r="BX7" s="24">
        <v>94.69</v>
      </c>
      <c r="BY7" s="24">
        <v>94.97</v>
      </c>
      <c r="BZ7" s="24">
        <v>97.07</v>
      </c>
      <c r="CA7" s="24">
        <v>99.73</v>
      </c>
      <c r="CB7" s="24">
        <v>181.01</v>
      </c>
      <c r="CC7" s="24">
        <v>181.21</v>
      </c>
      <c r="CD7" s="24">
        <v>186.41</v>
      </c>
      <c r="CE7" s="24">
        <v>188.26</v>
      </c>
      <c r="CF7" s="24">
        <v>188.7</v>
      </c>
      <c r="CG7" s="24">
        <v>162.81</v>
      </c>
      <c r="CH7" s="24">
        <v>163.19999999999999</v>
      </c>
      <c r="CI7" s="24">
        <v>159.78</v>
      </c>
      <c r="CJ7" s="24">
        <v>159.49</v>
      </c>
      <c r="CK7" s="24">
        <v>157.81</v>
      </c>
      <c r="CL7" s="24">
        <v>134.97999999999999</v>
      </c>
      <c r="CM7" s="24">
        <v>63.32</v>
      </c>
      <c r="CN7" s="24">
        <v>63.14</v>
      </c>
      <c r="CO7" s="24">
        <v>58.47</v>
      </c>
      <c r="CP7" s="24">
        <v>58.37</v>
      </c>
      <c r="CQ7" s="24">
        <v>58.73</v>
      </c>
      <c r="CR7" s="24">
        <v>64.959999999999994</v>
      </c>
      <c r="CS7" s="24">
        <v>65.040000000000006</v>
      </c>
      <c r="CT7" s="24">
        <v>68.31</v>
      </c>
      <c r="CU7" s="24">
        <v>65.28</v>
      </c>
      <c r="CV7" s="24">
        <v>64.92</v>
      </c>
      <c r="CW7" s="24">
        <v>59.99</v>
      </c>
      <c r="CX7" s="24">
        <v>89.07</v>
      </c>
      <c r="CY7" s="24">
        <v>89.03</v>
      </c>
      <c r="CZ7" s="24">
        <v>89.79</v>
      </c>
      <c r="DA7" s="24">
        <v>90.12</v>
      </c>
      <c r="DB7" s="24">
        <v>90.24</v>
      </c>
      <c r="DC7" s="24">
        <v>92.3</v>
      </c>
      <c r="DD7" s="24">
        <v>92.55</v>
      </c>
      <c r="DE7" s="24">
        <v>92.62</v>
      </c>
      <c r="DF7" s="24">
        <v>92.72</v>
      </c>
      <c r="DG7" s="24">
        <v>92.88</v>
      </c>
      <c r="DH7" s="24">
        <v>95.72</v>
      </c>
      <c r="DI7" s="24">
        <v>14.4</v>
      </c>
      <c r="DJ7" s="24">
        <v>17.7</v>
      </c>
      <c r="DK7" s="24">
        <v>20.87</v>
      </c>
      <c r="DL7" s="24">
        <v>23.81</v>
      </c>
      <c r="DM7" s="24">
        <v>26.81</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2023-01-19T08:12:54Z</cp:lastPrinted>
  <dcterms:created xsi:type="dcterms:W3CDTF">2023-01-12T23:35:28Z</dcterms:created>
  <dcterms:modified xsi:type="dcterms:W3CDTF">2023-01-19T23:46:49Z</dcterms:modified>
  <cp:category/>
</cp:coreProperties>
</file>