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mi-hos02\Desktop\公営企業に係る経営比較分析表（令和３年度決算）の分析等について（照会）\"/>
    </mc:Choice>
  </mc:AlternateContent>
  <workbookProtection workbookAlgorithmName="SHA-512" workbookHashValue="GUaqNhnQIabPna+h4JbxHGb3kyyIj8N2Mbjvuv0pGYJl/jPDAEA2RhYJ+L1IIyWajI13o2ZQ54t0THao7OM3PA==" workbookSaltValue="fVb2bKdV8SdcQCvssYr47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JW8" i="4"/>
  <c r="ID8" i="4"/>
  <c r="FZ8" i="4"/>
  <c r="EG8" i="4"/>
  <c r="CN8" i="4"/>
  <c r="AU8" i="4"/>
  <c r="B8" i="4"/>
  <c r="HM78" i="4" l="1"/>
  <c r="FL54" i="4"/>
  <c r="FL32" i="4"/>
  <c r="IZ32" i="4"/>
  <c r="CS78" i="4"/>
  <c r="BX54" i="4"/>
  <c r="BX32" i="4"/>
  <c r="MN54" i="4"/>
  <c r="MN32" i="4"/>
  <c r="MH78" i="4"/>
  <c r="IZ54" i="4"/>
  <c r="C11" i="5"/>
  <c r="D11" i="5"/>
  <c r="E11" i="5"/>
  <c r="B11" i="5"/>
  <c r="AN78" i="4" l="1"/>
  <c r="AE54" i="4"/>
  <c r="AE32" i="4"/>
  <c r="KU54" i="4"/>
  <c r="KU32" i="4"/>
  <c r="KC78" i="4"/>
  <c r="HG54" i="4"/>
  <c r="HG32" i="4"/>
  <c r="FH78" i="4"/>
  <c r="DS54" i="4"/>
  <c r="DS32" i="4"/>
  <c r="EO78" i="4"/>
  <c r="DD54" i="4"/>
  <c r="DD32" i="4"/>
  <c r="JJ78" i="4"/>
  <c r="GR54" i="4"/>
  <c r="U78" i="4"/>
  <c r="P54" i="4"/>
  <c r="P32" i="4"/>
  <c r="GR32" i="4"/>
  <c r="KF54" i="4"/>
  <c r="KF32" i="4"/>
  <c r="LO78" i="4"/>
  <c r="IK54" i="4"/>
  <c r="IK32" i="4"/>
  <c r="GT78" i="4"/>
  <c r="EW54" i="4"/>
  <c r="EW32" i="4"/>
  <c r="LY54" i="4"/>
  <c r="BZ78" i="4"/>
  <c r="BI54" i="4"/>
  <c r="BI32" i="4"/>
  <c r="LY32" i="4"/>
  <c r="LJ54" i="4"/>
  <c r="LJ32" i="4"/>
  <c r="BG78" i="4"/>
  <c r="KV78" i="4"/>
  <c r="HV54" i="4"/>
  <c r="HV32" i="4"/>
  <c r="AT54" i="4"/>
  <c r="AT32" i="4"/>
  <c r="GA78" i="4"/>
  <c r="EH54" i="4"/>
  <c r="EH32"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<sst xmlns="http://schemas.openxmlformats.org/spreadsheetml/2006/main" count="325" uniqueCount="189">
  <si>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</si>
  <si>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</si>
  <si>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</si>
  <si>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</si>
  <si>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</si>
  <si>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</si>
  <si>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</si>
  <si>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</si>
  <si>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</si>
  <si>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</si>
  <si>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</si>
  <si>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</si>
  <si>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</si>
  <si>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</si>
  <si>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</si>
  <si>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</si>
  <si>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</si>
  <si>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</si>
  <si>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</si>
  <si>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</si>
  <si>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</si>
  <si>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</si>
  <si>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</si>
  <si>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</si>
  <si>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</si>
  <si>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</si>
  <si>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</si>
  <si>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</si>
  <si>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</si>
  <si>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</si>
  <si>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</si>
  <si>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</si>
  <si>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</si>
  <si>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</si>
  <si>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</si>
  <si>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</si>
  <si>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</si>
  <si>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</si>
  <si>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</si>
  <si>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</si>
  <si>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</si>
  <si>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</si>
  <si>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</si>
  <si>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</si>
  <si>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</si>
  <si>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</si>
  <si>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</si>
  <si>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</si>
  <si>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</si>
  <si>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</si>
  <si>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</si>
  <si>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</si>
  <si>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</si>
  <si>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</si>
  <si>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</si>
  <si>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</si>
  <si>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</si>
  <si>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</si>
  <si>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</si>
  <si>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</si>
  <si>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</si>
  <si>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</si>
  <si>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</si>
  <si>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</si>
  <si>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</si>
  <si>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</si>
  <si>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</si>
  <si>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</si>
  <si>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</si>
  <si>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</si>
  <si>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</si>
  <si>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</si>
  <si>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</si>
  <si>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</si>
  <si>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</si>
  <si>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</si>
  <si>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</si>
  <si>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</si>
  <si>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</si>
  <si>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</si>
  <si>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</si>
  <si>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</si>
  <si>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</si>
  <si>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</si>
  <si>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</si>
  <si>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</si>
  <si>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</si>
  <si>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</si>
  <si>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</si>
  <si>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</si>
  <si>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</si>
  <si>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</si>
  <si>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</si>
  <si>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</si>
  <si>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</si>
  <si>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</si>
  <si>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</si>
  <si>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</si>
  <si>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</si>
  <si>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</si>
  <si>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</si>
  <si>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</si>
  <si>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</si>
  <si>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</si>
  <si>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</si>
  <si>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</si>
  <si>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</si>
  <si>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</si>
  <si>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</si>
  <si>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</si>
  <si>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</si>
  <si>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</si>
  <si>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</si>
  <si>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</si>
  <si>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</si>
  <si>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</si>
  <si>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</si>
  <si>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</si>
  <si>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</si>
  <si>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</si>
  <si>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</si>
  <si>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</si>
  <si>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</si>
  <si>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</si>
  <si>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</si>
  <si>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</si>
  <si>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</si>
  <si>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</si>
  <si>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</si>
  <si>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</si>
  <si>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</si>
  <si>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</si>
  <si>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</si>
  <si>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</si>
  <si>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</si>
  <si>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</si>
  <si>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</si>
  <si>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</si>
  <si>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</si>
  <si>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</si>
  <si>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</si>
  <si>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</si>
  <si>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</si>
  <si>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</si>
  <si>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</si>
  <si>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</si>
  <si>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</si>
  <si>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</si>
  <si>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</si>
  <si>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</si>
  <si>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</si>
  <si>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</si>
  <si>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</si>
  <si>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</si>
  <si>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</si>
  <si>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</si>
  <si>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</si>
  <si>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</si>
  <si>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当該値(N-1)</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</si>
  <si>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</si>
  <si>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</si>
  <si>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</si>
  <si>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</si>
  <si>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</si>
  <si>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</si>
  <si>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</si>
  <si>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</si>
  <si>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上天草市</t>
  </si>
  <si>
    <t>上天草総合病院</t>
  </si>
  <si>
    <t>条例全部</t>
  </si>
  <si>
    <t>病院事業</t>
  </si>
  <si>
    <t>一般病院</t>
  </si>
  <si>
    <t>100床以上～200床未満</t>
  </si>
  <si>
    <t>自治体職員</t>
  </si>
  <si>
    <t>直営</t>
  </si>
  <si>
    <t>対象</t>
  </si>
  <si>
    <t>ド 透 訓</t>
  </si>
  <si>
    <t>救 臨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</si>
  <si>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</si>
  <si>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</si>
  <si>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</si>
  <si>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</si>
  <si>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</si>
  <si>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</si>
  <si>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</si>
  <si>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地域のかかりつけ医機能も含め、へき地・小児・救急・災害の政策医療を実施している。
　また、付属施設である健康管理センター、訪問看護ステーション、介護老人保健施設、在宅介護支援センター、居宅介護支援センター、教良木診療所を有し、医療はもとより予防・介護・在宅までをカバーし、地域住民が住み慣れた地域で暮らせるよう、地域包括ケアシステムを実践し、その役割を担っている。</t>
    <phoneticPr fontId="5"/>
  </si>
  <si>
    <t>　①有形固定資産減価償却率は平均値を下回っているが、実績値は年々増加傾向である。
　②器械備品減価償却率は平均値を下回っているが、電子カルテの更新に伴う減少が一因である。医療機器の使用年数が法定耐用年数に近づいていることから老朽化が進んでいる。
　③1床当たり有形固定資産は、平均値を大きく下回っているが、医療機器については老朽化が進んでいることから、設備投資においては、計画的な更新を行い、過大投資とならないよう実施していく。</t>
    <rPh sb="34" eb="36">
      <t>ケイコウ</t>
    </rPh>
    <rPh sb="57" eb="58">
      <t>シタ</t>
    </rPh>
    <rPh sb="65" eb="67">
      <t>デンシ</t>
    </rPh>
    <rPh sb="71" eb="73">
      <t>コウシン</t>
    </rPh>
    <rPh sb="74" eb="75">
      <t>トモナ</t>
    </rPh>
    <rPh sb="76" eb="78">
      <t>ゲンショウ</t>
    </rPh>
    <rPh sb="79" eb="81">
      <t>イチイン</t>
    </rPh>
    <rPh sb="85" eb="87">
      <t>イリョウ</t>
    </rPh>
    <rPh sb="87" eb="89">
      <t>キキ</t>
    </rPh>
    <rPh sb="90" eb="92">
      <t>シヨウ</t>
    </rPh>
    <rPh sb="92" eb="94">
      <t>ネンスウ</t>
    </rPh>
    <rPh sb="95" eb="97">
      <t>ホウテイ</t>
    </rPh>
    <rPh sb="97" eb="99">
      <t>タイヨウ</t>
    </rPh>
    <rPh sb="99" eb="101">
      <t>ネンスウ</t>
    </rPh>
    <rPh sb="102" eb="103">
      <t>チカ</t>
    </rPh>
    <rPh sb="112" eb="115">
      <t>ロウキュウカ</t>
    </rPh>
    <rPh sb="116" eb="117">
      <t>スス</t>
    </rPh>
    <rPh sb="142" eb="143">
      <t>オオ</t>
    </rPh>
    <phoneticPr fontId="5"/>
  </si>
  <si>
    <t>　①経常収支比率は昨年同様、100％を大きく上回ることができたもののコロナウイルス感染症関連補助金の影響が大きい。
　②医業収支比率は100％を下回ってしまった。コロナウイルス感染症に係る遺伝子検査件数の増加があったものの、患者数の減少幅の方が大きく今後の5類感染症への引下げ及び診療報酬減を見込み、継続的な収支安定化のためにも患者数の増加を見込むことができる医師の確保が急務である。
　④病床利用率は平均値を上回るものの、コロナウイルス感染症受入れ病床と人口減少も踏まえた病床機能及び適正な病床数について検討する必要がある。
　⑤入院患者1人1日当たり収益は、慢性期の療養病床を有していることから全体的な入院単価が低く、平均値を上回ることはできないが、病床機能に応じたベッドコントロールに加え、令和3年度は前年度より微増であるが認定看護師を配置することによる施設基準の上位基準を取得することにより、単価増を図っている。
　⑥外来患者1人1日当たり収益は、患者数が減少していることに加え慢性的な再診患者が多く患者数が病床数の2倍以上あり、重傷者中心の医療密度が高い診療が出来ていない事が大きな要因である。コロナウイルス感染症遺伝子検査を市内で中心的に行う医療機関であるため診療報酬の上乗せ分による減少幅は抑えられているがそれでも平均値を下回る。
　⑦例年平均値を上回っている職員給与費対医業収益比率は昨年と同様に平均値を下回ることが出来た。患者数は減少したがコロナウイルス感染症検査診療報酬単価の上乗せ及び検査件数の増加による医業収支増加、人件費削減が大きい。今後は単価の減点は避けられないため集患対策に重点を置いていく。</t>
    <rPh sb="2" eb="4">
      <t>ケイジョウ</t>
    </rPh>
    <rPh sb="4" eb="6">
      <t>シュウシ</t>
    </rPh>
    <rPh sb="6" eb="8">
      <t>ヒリツ</t>
    </rPh>
    <rPh sb="9" eb="11">
      <t>サクネン</t>
    </rPh>
    <rPh sb="11" eb="13">
      <t>ドウヨウ</t>
    </rPh>
    <rPh sb="19" eb="20">
      <t>オオ</t>
    </rPh>
    <rPh sb="22" eb="24">
      <t>ウワマワ</t>
    </rPh>
    <rPh sb="41" eb="44">
      <t>カンセンショウ</t>
    </rPh>
    <rPh sb="44" eb="46">
      <t>カンレン</t>
    </rPh>
    <rPh sb="46" eb="49">
      <t>ホジョキン</t>
    </rPh>
    <rPh sb="50" eb="52">
      <t>エイキョウ</t>
    </rPh>
    <rPh sb="53" eb="54">
      <t>オオ</t>
    </rPh>
    <rPh sb="60" eb="62">
      <t>イギョウ</t>
    </rPh>
    <rPh sb="62" eb="64">
      <t>シュウシ</t>
    </rPh>
    <rPh sb="64" eb="66">
      <t>ヒリツ</t>
    </rPh>
    <rPh sb="72" eb="74">
      <t>シタマワ</t>
    </rPh>
    <rPh sb="88" eb="91">
      <t>カンセンショウ</t>
    </rPh>
    <rPh sb="92" eb="93">
      <t>カカ</t>
    </rPh>
    <rPh sb="94" eb="97">
      <t>イデンシ</t>
    </rPh>
    <rPh sb="97" eb="99">
      <t>ケンサ</t>
    </rPh>
    <rPh sb="99" eb="101">
      <t>ケンスウ</t>
    </rPh>
    <rPh sb="102" eb="104">
      <t>ゾウカ</t>
    </rPh>
    <rPh sb="112" eb="115">
      <t>カンジャスウ</t>
    </rPh>
    <rPh sb="116" eb="119">
      <t>ゲンショウハバ</t>
    </rPh>
    <rPh sb="120" eb="121">
      <t>ホウ</t>
    </rPh>
    <rPh sb="122" eb="123">
      <t>オオ</t>
    </rPh>
    <rPh sb="125" eb="127">
      <t>コンゴ</t>
    </rPh>
    <rPh sb="129" eb="130">
      <t>ルイ</t>
    </rPh>
    <rPh sb="130" eb="133">
      <t>カンセンショウ</t>
    </rPh>
    <rPh sb="135" eb="137">
      <t>ヒキサ</t>
    </rPh>
    <rPh sb="138" eb="139">
      <t>オヨ</t>
    </rPh>
    <rPh sb="140" eb="142">
      <t>シンリョウ</t>
    </rPh>
    <rPh sb="142" eb="144">
      <t>ホウシュウ</t>
    </rPh>
    <rPh sb="144" eb="145">
      <t>ゲン</t>
    </rPh>
    <rPh sb="158" eb="159">
      <t>カ</t>
    </rPh>
    <rPh sb="164" eb="167">
      <t>カンジャスウ</t>
    </rPh>
    <rPh sb="168" eb="170">
      <t>ゾウカ</t>
    </rPh>
    <rPh sb="171" eb="173">
      <t>ミコ</t>
    </rPh>
    <rPh sb="219" eb="222">
      <t>カンセンショウ</t>
    </rPh>
    <rPh sb="222" eb="224">
      <t>ウケイ</t>
    </rPh>
    <rPh sb="225" eb="227">
      <t>ビョウショウ</t>
    </rPh>
    <rPh sb="348" eb="350">
      <t>レイワ</t>
    </rPh>
    <rPh sb="354" eb="356">
      <t>ゼンネン</t>
    </rPh>
    <rPh sb="356" eb="357">
      <t>ド</t>
    </rPh>
    <rPh sb="365" eb="367">
      <t>ニンテイ</t>
    </rPh>
    <rPh sb="367" eb="370">
      <t>カンゴシ</t>
    </rPh>
    <rPh sb="371" eb="373">
      <t>ハイチ</t>
    </rPh>
    <rPh sb="491" eb="492">
      <t>コト</t>
    </rPh>
    <rPh sb="493" eb="494">
      <t>オオ</t>
    </rPh>
    <rPh sb="496" eb="498">
      <t>ヨウイン</t>
    </rPh>
    <rPh sb="509" eb="512">
      <t>カンセンショウ</t>
    </rPh>
    <rPh sb="512" eb="515">
      <t>イデンシ</t>
    </rPh>
    <rPh sb="515" eb="517">
      <t>ケンサ</t>
    </rPh>
    <rPh sb="518" eb="520">
      <t>シナイ</t>
    </rPh>
    <rPh sb="521" eb="524">
      <t>チュウシンテキ</t>
    </rPh>
    <rPh sb="525" eb="526">
      <t>オコナ</t>
    </rPh>
    <rPh sb="527" eb="529">
      <t>イリョウ</t>
    </rPh>
    <rPh sb="529" eb="531">
      <t>キカン</t>
    </rPh>
    <rPh sb="536" eb="538">
      <t>シンリョウ</t>
    </rPh>
    <rPh sb="538" eb="540">
      <t>ホウシュウ</t>
    </rPh>
    <rPh sb="541" eb="543">
      <t>ウワノ</t>
    </rPh>
    <rPh sb="544" eb="545">
      <t>ブン</t>
    </rPh>
    <rPh sb="550" eb="551">
      <t>ハバ</t>
    </rPh>
    <rPh sb="552" eb="553">
      <t>オサ</t>
    </rPh>
    <rPh sb="575" eb="577">
      <t>レイネン</t>
    </rPh>
    <rPh sb="577" eb="580">
      <t>ヘイキンチ</t>
    </rPh>
    <rPh sb="581" eb="583">
      <t>ウワマワ</t>
    </rPh>
    <rPh sb="600" eb="602">
      <t>サクネン</t>
    </rPh>
    <rPh sb="603" eb="605">
      <t>ドウヨウ</t>
    </rPh>
    <rPh sb="610" eb="611">
      <t>シタ</t>
    </rPh>
    <rPh sb="611" eb="612">
      <t>マワ</t>
    </rPh>
    <rPh sb="616" eb="618">
      <t>デキ</t>
    </rPh>
    <rPh sb="620" eb="623">
      <t>カンジャスウ</t>
    </rPh>
    <rPh sb="624" eb="626">
      <t>ゲンショウ</t>
    </rPh>
    <rPh sb="636" eb="639">
      <t>カンセンショウ</t>
    </rPh>
    <rPh sb="639" eb="641">
      <t>ケンサ</t>
    </rPh>
    <rPh sb="641" eb="643">
      <t>シンリョウ</t>
    </rPh>
    <rPh sb="643" eb="645">
      <t>ホウシュウ</t>
    </rPh>
    <rPh sb="645" eb="647">
      <t>タンカ</t>
    </rPh>
    <rPh sb="648" eb="650">
      <t>ウワノ</t>
    </rPh>
    <rPh sb="651" eb="652">
      <t>オヨ</t>
    </rPh>
    <rPh sb="653" eb="655">
      <t>ケンサ</t>
    </rPh>
    <rPh sb="655" eb="657">
      <t>ケンスウ</t>
    </rPh>
    <rPh sb="658" eb="660">
      <t>ゾウカ</t>
    </rPh>
    <rPh sb="663" eb="665">
      <t>イギョウ</t>
    </rPh>
    <rPh sb="665" eb="667">
      <t>シュウシ</t>
    </rPh>
    <rPh sb="667" eb="669">
      <t>ゾウカ</t>
    </rPh>
    <rPh sb="670" eb="673">
      <t>ジンケンヒ</t>
    </rPh>
    <rPh sb="673" eb="675">
      <t>サクゲン</t>
    </rPh>
    <rPh sb="676" eb="677">
      <t>オオ</t>
    </rPh>
    <rPh sb="680" eb="682">
      <t>コンゴ</t>
    </rPh>
    <rPh sb="683" eb="685">
      <t>タンカ</t>
    </rPh>
    <rPh sb="686" eb="688">
      <t>ゲンテン</t>
    </rPh>
    <rPh sb="689" eb="690">
      <t>サ</t>
    </rPh>
    <rPh sb="697" eb="699">
      <t>シュウカン</t>
    </rPh>
    <rPh sb="699" eb="701">
      <t>タイサク</t>
    </rPh>
    <rPh sb="702" eb="704">
      <t>ジュウテン</t>
    </rPh>
    <rPh sb="705" eb="706">
      <t>オ</t>
    </rPh>
    <phoneticPr fontId="5"/>
  </si>
  <si>
    <t>　R3年度の医業収支はR2年度と比べ減収となっている。新型コロナウイルス感染症感染拡大による救急受入れ停止、手術の延期や転院制限対応による減収及び給与費の増加、新型コロナウイルス感染症対策に係る薬品費等材料費の増加が要因である。
　患者減によるアフターコロナ禍の収入の増加策として、医師の確保、ベッドコントロール、施設基準の上位基準の取得により入院単価を引き上げ大幅な収入減を防ぐことに重点を置くことが主要課題であるが、慢性期である療養病棟を有していることから、平均値より下回ることになる。外来においても患者数の減少に加え慢性的な疾患による再診患者が多いことが単価が伸びにくい要因となっている。
　病床利用率も少しずつ減少しており、適正な病床数、人員配置について協議が必要となるが、コロナウイルス感染症への対応及び患者の高齢化、認知症度も高くなることから、当院の役割を踏まえ病棟再編を見据えた施策を慎重に協議することが必要。
　設備投資については、開設後三十余年が経過し医療機器の老朽化が顕著で整備が必要であるが、設備投資としての資金を賄えていないこと、また将来的にも減価償却費として医業費用の増大につながることを踏まえ、機器の購入に際しては、医療機能に見合ったものとし、過大投資とならないよう、計画的な投資が必要となる。</t>
    <rPh sb="3" eb="5">
      <t>ネンド</t>
    </rPh>
    <rPh sb="6" eb="8">
      <t>イギョウ</t>
    </rPh>
    <rPh sb="8" eb="10">
      <t>シュウシ</t>
    </rPh>
    <rPh sb="13" eb="15">
      <t>ネンド</t>
    </rPh>
    <rPh sb="16" eb="17">
      <t>クラ</t>
    </rPh>
    <rPh sb="18" eb="20">
      <t>ゲンシュウ</t>
    </rPh>
    <rPh sb="27" eb="29">
      <t>シンガタ</t>
    </rPh>
    <rPh sb="36" eb="39">
      <t>カンセンショウ</t>
    </rPh>
    <rPh sb="39" eb="41">
      <t>カンセン</t>
    </rPh>
    <rPh sb="41" eb="43">
      <t>カクダイ</t>
    </rPh>
    <rPh sb="46" eb="48">
      <t>キュウキュウ</t>
    </rPh>
    <rPh sb="48" eb="50">
      <t>ウケイ</t>
    </rPh>
    <rPh sb="51" eb="53">
      <t>テイシ</t>
    </rPh>
    <rPh sb="54" eb="56">
      <t>シュジュツ</t>
    </rPh>
    <rPh sb="57" eb="59">
      <t>エンキ</t>
    </rPh>
    <rPh sb="60" eb="62">
      <t>テンイン</t>
    </rPh>
    <rPh sb="62" eb="64">
      <t>セイゲン</t>
    </rPh>
    <rPh sb="64" eb="66">
      <t>タイオウ</t>
    </rPh>
    <rPh sb="69" eb="71">
      <t>ゲンシュウ</t>
    </rPh>
    <rPh sb="71" eb="72">
      <t>オヨ</t>
    </rPh>
    <rPh sb="73" eb="75">
      <t>キュウヨ</t>
    </rPh>
    <rPh sb="75" eb="76">
      <t>ヒ</t>
    </rPh>
    <rPh sb="77" eb="79">
      <t>ゾウカ</t>
    </rPh>
    <rPh sb="80" eb="82">
      <t>シンガタ</t>
    </rPh>
    <rPh sb="89" eb="92">
      <t>カンセンショウ</t>
    </rPh>
    <rPh sb="92" eb="94">
      <t>タイサク</t>
    </rPh>
    <rPh sb="95" eb="96">
      <t>カカ</t>
    </rPh>
    <rPh sb="97" eb="99">
      <t>ヤクヒン</t>
    </rPh>
    <rPh sb="99" eb="100">
      <t>ヒ</t>
    </rPh>
    <rPh sb="100" eb="101">
      <t>トウ</t>
    </rPh>
    <rPh sb="101" eb="104">
      <t>ザイリョウヒ</t>
    </rPh>
    <rPh sb="105" eb="107">
      <t>ゾウカ</t>
    </rPh>
    <rPh sb="108" eb="110">
      <t>ヨウイン</t>
    </rPh>
    <rPh sb="116" eb="118">
      <t>カンジャ</t>
    </rPh>
    <rPh sb="118" eb="119">
      <t>ゲン</t>
    </rPh>
    <rPh sb="129" eb="130">
      <t>ワザワイ</t>
    </rPh>
    <rPh sb="131" eb="133">
      <t>シュウニュウ</t>
    </rPh>
    <rPh sb="134" eb="136">
      <t>ゾウカ</t>
    </rPh>
    <rPh sb="136" eb="137">
      <t>サク</t>
    </rPh>
    <rPh sb="141" eb="143">
      <t>イシ</t>
    </rPh>
    <rPh sb="144" eb="146">
      <t>カクホ</t>
    </rPh>
    <rPh sb="157" eb="161">
      <t>シセツキジュン</t>
    </rPh>
    <rPh sb="162" eb="164">
      <t>ジョウイ</t>
    </rPh>
    <rPh sb="164" eb="166">
      <t>キジュン</t>
    </rPh>
    <rPh sb="167" eb="169">
      <t>シュトク</t>
    </rPh>
    <rPh sb="172" eb="174">
      <t>ニュウイン</t>
    </rPh>
    <rPh sb="174" eb="176">
      <t>タンカ</t>
    </rPh>
    <rPh sb="177" eb="178">
      <t>ヒ</t>
    </rPh>
    <rPh sb="179" eb="180">
      <t>ア</t>
    </rPh>
    <rPh sb="181" eb="183">
      <t>オオハバ</t>
    </rPh>
    <rPh sb="184" eb="187">
      <t>シュウニュウゲン</t>
    </rPh>
    <rPh sb="188" eb="189">
      <t>フセ</t>
    </rPh>
    <rPh sb="193" eb="195">
      <t>ジュウテン</t>
    </rPh>
    <rPh sb="196" eb="197">
      <t>オ</t>
    </rPh>
    <rPh sb="201" eb="203">
      <t>シュヨウ</t>
    </rPh>
    <rPh sb="203" eb="205">
      <t>カダイ</t>
    </rPh>
    <rPh sb="210" eb="213">
      <t>マンセイキ</t>
    </rPh>
    <rPh sb="216" eb="218">
      <t>リョウヨウ</t>
    </rPh>
    <rPh sb="218" eb="220">
      <t>ビョウトウ</t>
    </rPh>
    <rPh sb="221" eb="222">
      <t>ユウ</t>
    </rPh>
    <rPh sb="231" eb="234">
      <t>ヘイキンチ</t>
    </rPh>
    <rPh sb="236" eb="238">
      <t>シタマワ</t>
    </rPh>
    <rPh sb="245" eb="247">
      <t>ガイライ</t>
    </rPh>
    <rPh sb="252" eb="255">
      <t>カンジャスウ</t>
    </rPh>
    <rPh sb="256" eb="258">
      <t>ゲンショウ</t>
    </rPh>
    <rPh sb="259" eb="260">
      <t>クワ</t>
    </rPh>
    <rPh sb="261" eb="264">
      <t>マンセイテキ</t>
    </rPh>
    <rPh sb="265" eb="267">
      <t>シッカン</t>
    </rPh>
    <rPh sb="270" eb="272">
      <t>サイシン</t>
    </rPh>
    <rPh sb="272" eb="274">
      <t>カンジャ</t>
    </rPh>
    <rPh sb="275" eb="276">
      <t>オオ</t>
    </rPh>
    <rPh sb="280" eb="282">
      <t>タンカ</t>
    </rPh>
    <rPh sb="283" eb="284">
      <t>ノ</t>
    </rPh>
    <rPh sb="288" eb="290">
      <t>ヨウイン</t>
    </rPh>
    <rPh sb="299" eb="304">
      <t>ビョウショウリヨウリツ</t>
    </rPh>
    <rPh sb="305" eb="306">
      <t>スコ</t>
    </rPh>
    <rPh sb="309" eb="311">
      <t>ゲンショウ</t>
    </rPh>
    <rPh sb="316" eb="318">
      <t>テキセイ</t>
    </rPh>
    <rPh sb="319" eb="321">
      <t>ビョウショウ</t>
    </rPh>
    <rPh sb="321" eb="322">
      <t>スウ</t>
    </rPh>
    <rPh sb="323" eb="325">
      <t>ジンイン</t>
    </rPh>
    <rPh sb="325" eb="327">
      <t>ハイチ</t>
    </rPh>
    <rPh sb="331" eb="333">
      <t>キョウギ</t>
    </rPh>
    <rPh sb="334" eb="336">
      <t>ヒツヨウ</t>
    </rPh>
    <rPh sb="353" eb="355">
      <t>タイオウ</t>
    </rPh>
    <rPh sb="355" eb="356">
      <t>オヨ</t>
    </rPh>
    <rPh sb="357" eb="359">
      <t>カンジャ</t>
    </rPh>
    <rPh sb="360" eb="363">
      <t>コウレイカ</t>
    </rPh>
    <rPh sb="369" eb="370">
      <t>タカ</t>
    </rPh>
    <rPh sb="378" eb="380">
      <t>トウイン</t>
    </rPh>
    <rPh sb="381" eb="383">
      <t>ヤクワリ</t>
    </rPh>
    <rPh sb="384" eb="385">
      <t>フ</t>
    </rPh>
    <rPh sb="387" eb="389">
      <t>ビョウトウ</t>
    </rPh>
    <rPh sb="389" eb="391">
      <t>サイヘン</t>
    </rPh>
    <rPh sb="392" eb="394">
      <t>ミス</t>
    </rPh>
    <rPh sb="396" eb="397">
      <t>セ</t>
    </rPh>
    <rPh sb="397" eb="398">
      <t>サク</t>
    </rPh>
    <rPh sb="399" eb="401">
      <t>シンチョウ</t>
    </rPh>
    <rPh sb="402" eb="404">
      <t>キョウギ</t>
    </rPh>
    <rPh sb="409" eb="411">
      <t>ヒツヨウ</t>
    </rPh>
    <rPh sb="414" eb="416">
      <t>セツビ</t>
    </rPh>
    <rPh sb="416" eb="418">
      <t>トウシ</t>
    </rPh>
    <rPh sb="424" eb="426">
      <t>カイセツ</t>
    </rPh>
    <rPh sb="426" eb="427">
      <t>ゴ</t>
    </rPh>
    <rPh sb="435" eb="439">
      <t>イリョウキキ</t>
    </rPh>
    <rPh sb="440" eb="443">
      <t>ロウキュウカ</t>
    </rPh>
    <rPh sb="444" eb="446">
      <t>ケンチョ</t>
    </rPh>
    <rPh sb="447" eb="449">
      <t>セイビ</t>
    </rPh>
    <rPh sb="450" eb="452">
      <t>ヒツヨウ</t>
    </rPh>
    <rPh sb="457" eb="459">
      <t>セツビ</t>
    </rPh>
    <rPh sb="459" eb="461">
      <t>トウシ</t>
    </rPh>
    <rPh sb="465" eb="467">
      <t>シキン</t>
    </rPh>
    <rPh sb="468" eb="469">
      <t>マカナ</t>
    </rPh>
    <rPh sb="479" eb="482">
      <t>ショウライテキ</t>
    </rPh>
    <rPh sb="484" eb="489">
      <t>ゲンカショウキャクヒ</t>
    </rPh>
    <rPh sb="492" eb="494">
      <t>イギョウ</t>
    </rPh>
    <rPh sb="494" eb="496">
      <t>ヒヨウ</t>
    </rPh>
    <rPh sb="497" eb="499">
      <t>ゾウダイ</t>
    </rPh>
    <rPh sb="507" eb="508">
      <t>フ</t>
    </rPh>
    <rPh sb="511" eb="513">
      <t>キキ</t>
    </rPh>
    <rPh sb="514" eb="516">
      <t>コウニュウ</t>
    </rPh>
    <rPh sb="517" eb="518">
      <t>サイ</t>
    </rPh>
    <rPh sb="522" eb="524">
      <t>イリョウ</t>
    </rPh>
    <rPh sb="524" eb="526">
      <t>キノウ</t>
    </rPh>
    <rPh sb="527" eb="529">
      <t>ミア</t>
    </rPh>
    <rPh sb="536" eb="538">
      <t>カダイ</t>
    </rPh>
    <rPh sb="538" eb="540">
      <t>トウシ</t>
    </rPh>
    <rPh sb="548" eb="551">
      <t>ケイカクテキ</t>
    </rPh>
    <rPh sb="552" eb="554">
      <t>トウシ</t>
    </rPh>
    <rPh sb="555" eb="55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</si>
</sst>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82.6</c:v>
                </c:pt>
                <c:pt idx="1">
                  <c:v>78.599999999999994</c:v>
                </c:pt>
                <c:pt idx="2">
                  <c:v>80.8</c:v>
                </c:pt>
                <c:pt idx="3">
                  <c:v>82</c:v>
                </c:pt>
                <c:pt idx="4">
                  <c:v>78.7</c:v>
                </c:pt>
              </c:numCache>
            </c:numRef>
          </c:val>
          <c:extLst>
            <c:ext xmlns:c16="http://schemas.microsoft.com/office/drawing/2014/chart" uri="{C3380CC4-5D6E-409C-BE32-E72D297353CC}">
              <c16:uniqueId val="{00000000-911A-400F-BBF0-EDC60E86F9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911A-400F-BBF0-EDC60E86F9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7009</c:v>
                </c:pt>
                <c:pt idx="1">
                  <c:v>7207</c:v>
                </c:pt>
                <c:pt idx="2">
                  <c:v>7174</c:v>
                </c:pt>
                <c:pt idx="3">
                  <c:v>7877</c:v>
                </c:pt>
                <c:pt idx="4">
                  <c:v>7977</c:v>
                </c:pt>
              </c:numCache>
            </c:numRef>
          </c:val>
          <c:extLst>
            <c:ext xmlns:c16="http://schemas.microsoft.com/office/drawing/2014/chart" uri="{C3380CC4-5D6E-409C-BE32-E72D297353CC}">
              <c16:uniqueId val="{00000000-DCF8-4EAF-940F-B93023D584D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DCF8-4EAF-940F-B93023D584D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28831</c:v>
                </c:pt>
                <c:pt idx="1">
                  <c:v>30445</c:v>
                </c:pt>
                <c:pt idx="2">
                  <c:v>31352</c:v>
                </c:pt>
                <c:pt idx="3">
                  <c:v>31315</c:v>
                </c:pt>
                <c:pt idx="4">
                  <c:v>31445</c:v>
                </c:pt>
              </c:numCache>
            </c:numRef>
          </c:val>
          <c:extLst>
            <c:ext xmlns:c16="http://schemas.microsoft.com/office/drawing/2014/chart" uri="{C3380CC4-5D6E-409C-BE32-E72D297353CC}">
              <c16:uniqueId val="{00000000-94A4-4E63-AB20-23B30E456B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94A4-4E63-AB20-23B30E456B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36.6</c:v>
                </c:pt>
                <c:pt idx="1">
                  <c:v>38.200000000000003</c:v>
                </c:pt>
                <c:pt idx="2">
                  <c:v>38.200000000000003</c:v>
                </c:pt>
                <c:pt idx="3">
                  <c:v>24.8</c:v>
                </c:pt>
                <c:pt idx="4">
                  <c:v>12.5</c:v>
                </c:pt>
              </c:numCache>
            </c:numRef>
          </c:val>
          <c:extLst>
            <c:ext xmlns:c16="http://schemas.microsoft.com/office/drawing/2014/chart" uri="{C3380CC4-5D6E-409C-BE32-E72D297353CC}">
              <c16:uniqueId val="{00000000-5FAF-4919-A267-9042D4EB56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5FAF-4919-A267-9042D4EB56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c:v>
                </c:pt>
                <c:pt idx="1">
                  <c:v>97.1</c:v>
                </c:pt>
                <c:pt idx="2">
                  <c:v>99.8</c:v>
                </c:pt>
                <c:pt idx="3">
                  <c:v>105.1</c:v>
                </c:pt>
                <c:pt idx="4">
                  <c:v>99.5</c:v>
                </c:pt>
              </c:numCache>
            </c:numRef>
          </c:val>
          <c:extLst>
            <c:ext xmlns:c16="http://schemas.microsoft.com/office/drawing/2014/chart" uri="{C3380CC4-5D6E-409C-BE32-E72D297353CC}">
              <c16:uniqueId val="{00000000-F632-4FC6-A35D-39FA6E0AC5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F632-4FC6-A35D-39FA6E0AC5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98.8</c:v>
                </c:pt>
                <c:pt idx="1">
                  <c:v>100.2</c:v>
                </c:pt>
                <c:pt idx="2">
                  <c:v>98.4</c:v>
                </c:pt>
                <c:pt idx="3">
                  <c:v>110.6</c:v>
                </c:pt>
                <c:pt idx="4">
                  <c:v>110.6</c:v>
                </c:pt>
              </c:numCache>
            </c:numRef>
          </c:val>
          <c:extLst>
            <c:ext xmlns:c16="http://schemas.microsoft.com/office/drawing/2014/chart" uri="{C3380CC4-5D6E-409C-BE32-E72D297353CC}">
              <c16:uniqueId val="{00000000-AAF5-4A77-89DA-0B6CBFE1A3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AAF5-4A77-89DA-0B6CBFE1A3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c:v>
                </c:pt>
                <c:pt idx="1">
                  <c:v>46.4</c:v>
                </c:pt>
                <c:pt idx="2">
                  <c:v>49</c:v>
                </c:pt>
                <c:pt idx="3">
                  <c:v>51.1</c:v>
                </c:pt>
                <c:pt idx="4">
                  <c:v>50.2</c:v>
                </c:pt>
              </c:numCache>
            </c:numRef>
          </c:val>
          <c:extLst>
            <c:ext xmlns:c16="http://schemas.microsoft.com/office/drawing/2014/chart" uri="{C3380CC4-5D6E-409C-BE32-E72D297353CC}">
              <c16:uniqueId val="{00000000-2020-45CE-A3AD-7E4C7A9815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2020-45CE-A3AD-7E4C7A9815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c:v>
                </c:pt>
                <c:pt idx="1">
                  <c:v>75.7</c:v>
                </c:pt>
                <c:pt idx="2">
                  <c:v>78.8</c:v>
                </c:pt>
                <c:pt idx="3">
                  <c:v>79.5</c:v>
                </c:pt>
                <c:pt idx="4">
                  <c:v>66.400000000000006</c:v>
                </c:pt>
              </c:numCache>
            </c:numRef>
          </c:val>
          <c:extLst>
            <c:ext xmlns:c16="http://schemas.microsoft.com/office/drawing/2014/chart" uri="{C3380CC4-5D6E-409C-BE32-E72D297353CC}">
              <c16:uniqueId val="{00000000-4A90-45B4-983D-19CEF0CA5C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4A90-45B4-983D-19CEF0CA5C1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39248903</c:v>
                </c:pt>
                <c:pt idx="1">
                  <c:v>39127964</c:v>
                </c:pt>
                <c:pt idx="2">
                  <c:v>38944426</c:v>
                </c:pt>
                <c:pt idx="3">
                  <c:v>39296826</c:v>
                </c:pt>
                <c:pt idx="4">
                  <c:v>39317215</c:v>
                </c:pt>
              </c:numCache>
            </c:numRef>
          </c:val>
          <c:extLst>
            <c:ext xmlns:c16="http://schemas.microsoft.com/office/drawing/2014/chart" uri="{C3380CC4-5D6E-409C-BE32-E72D297353CC}">
              <c16:uniqueId val="{00000000-BAD9-40C9-A3C0-CDF137BF0F9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BAD9-40C9-A3C0-CDF137BF0F9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14.6</c:v>
                </c:pt>
                <c:pt idx="1">
                  <c:v>14.5</c:v>
                </c:pt>
                <c:pt idx="2">
                  <c:v>14.5</c:v>
                </c:pt>
                <c:pt idx="3">
                  <c:v>13.3</c:v>
                </c:pt>
                <c:pt idx="4">
                  <c:v>13.7</c:v>
                </c:pt>
              </c:numCache>
            </c:numRef>
          </c:val>
          <c:extLst>
            <c:ext xmlns:c16="http://schemas.microsoft.com/office/drawing/2014/chart" uri="{C3380CC4-5D6E-409C-BE32-E72D297353CC}">
              <c16:uniqueId val="{00000000-67D4-4F91-8182-29C585B193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67D4-4F91-8182-29C585B193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67.2</c:v>
                </c:pt>
                <c:pt idx="1">
                  <c:v>69.400000000000006</c:v>
                </c:pt>
                <c:pt idx="2">
                  <c:v>67.099999999999994</c:v>
                </c:pt>
                <c:pt idx="3">
                  <c:v>64.8</c:v>
                </c:pt>
                <c:pt idx="4">
                  <c:v>63.4</c:v>
                </c:pt>
              </c:numCache>
            </c:numRef>
          </c:val>
          <c:extLst>
            <c:ext xmlns:c16="http://schemas.microsoft.com/office/drawing/2014/chart" uri="{C3380CC4-5D6E-409C-BE32-E72D297353CC}">
              <c16:uniqueId val="{00000000-0AE1-4DAC-A80E-756864EE1C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0AE1-4DAC-A80E-756864EE1C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58" zoomScaleNormal="100" zoomScaleSheetLayoutView="70" workbookViewId="0">
      <selection activeCell="NP92" sqref="NP9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熊本県上天草市　上天草総合病院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149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46</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195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25652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11805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第１種該当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125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46</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171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98.8</v>
      </c>
      <c r="Q33" s="129"/>
      <c r="R33" s="129"/>
      <c r="S33" s="129"/>
      <c r="T33" s="129"/>
      <c r="U33" s="129"/>
      <c r="V33" s="129"/>
      <c r="W33" s="129"/>
      <c r="X33" s="129"/>
      <c r="Y33" s="129"/>
      <c r="Z33" s="129"/>
      <c r="AA33" s="129"/>
      <c r="AB33" s="129"/>
      <c r="AC33" s="129"/>
      <c r="AD33" s="130"/>
      <c r="AE33" s="128">
        <f>データ!AJ7</f>
        <v>100.2</v>
      </c>
      <c r="AF33" s="129"/>
      <c r="AG33" s="129"/>
      <c r="AH33" s="129"/>
      <c r="AI33" s="129"/>
      <c r="AJ33" s="129"/>
      <c r="AK33" s="129"/>
      <c r="AL33" s="129"/>
      <c r="AM33" s="129"/>
      <c r="AN33" s="129"/>
      <c r="AO33" s="129"/>
      <c r="AP33" s="129"/>
      <c r="AQ33" s="129"/>
      <c r="AR33" s="129"/>
      <c r="AS33" s="130"/>
      <c r="AT33" s="128">
        <f>データ!AK7</f>
        <v>98.4</v>
      </c>
      <c r="AU33" s="129"/>
      <c r="AV33" s="129"/>
      <c r="AW33" s="129"/>
      <c r="AX33" s="129"/>
      <c r="AY33" s="129"/>
      <c r="AZ33" s="129"/>
      <c r="BA33" s="129"/>
      <c r="BB33" s="129"/>
      <c r="BC33" s="129"/>
      <c r="BD33" s="129"/>
      <c r="BE33" s="129"/>
      <c r="BF33" s="129"/>
      <c r="BG33" s="129"/>
      <c r="BH33" s="130"/>
      <c r="BI33" s="128">
        <f>データ!AL7</f>
        <v>110.6</v>
      </c>
      <c r="BJ33" s="129"/>
      <c r="BK33" s="129"/>
      <c r="BL33" s="129"/>
      <c r="BM33" s="129"/>
      <c r="BN33" s="129"/>
      <c r="BO33" s="129"/>
      <c r="BP33" s="129"/>
      <c r="BQ33" s="129"/>
      <c r="BR33" s="129"/>
      <c r="BS33" s="129"/>
      <c r="BT33" s="129"/>
      <c r="BU33" s="129"/>
      <c r="BV33" s="129"/>
      <c r="BW33" s="130"/>
      <c r="BX33" s="128">
        <f>データ!AM7</f>
        <v>110.6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v>
      </c>
      <c r="DE33" s="129"/>
      <c r="DF33" s="129"/>
      <c r="DG33" s="129"/>
      <c r="DH33" s="129"/>
      <c r="DI33" s="129"/>
      <c r="DJ33" s="129"/>
      <c r="DK33" s="129"/>
      <c r="DL33" s="129"/>
      <c r="DM33" s="129"/>
      <c r="DN33" s="129"/>
      <c r="DO33" s="129"/>
      <c r="DP33" s="129"/>
      <c r="DQ33" s="129"/>
      <c r="DR33" s="130"/>
      <c r="DS33" s="128">
        <f>データ!AU7</f>
        <v>97.1</v>
      </c>
      <c r="DT33" s="129"/>
      <c r="DU33" s="129"/>
      <c r="DV33" s="129"/>
      <c r="DW33" s="129"/>
      <c r="DX33" s="129"/>
      <c r="DY33" s="129"/>
      <c r="DZ33" s="129"/>
      <c r="EA33" s="129"/>
      <c r="EB33" s="129"/>
      <c r="EC33" s="129"/>
      <c r="ED33" s="129"/>
      <c r="EE33" s="129"/>
      <c r="EF33" s="129"/>
      <c r="EG33" s="130"/>
      <c r="EH33" s="128">
        <f>データ!AV7</f>
        <v>99.8</v>
      </c>
      <c r="EI33" s="129"/>
      <c r="EJ33" s="129"/>
      <c r="EK33" s="129"/>
      <c r="EL33" s="129"/>
      <c r="EM33" s="129"/>
      <c r="EN33" s="129"/>
      <c r="EO33" s="129"/>
      <c r="EP33" s="129"/>
      <c r="EQ33" s="129"/>
      <c r="ER33" s="129"/>
      <c r="ES33" s="129"/>
      <c r="ET33" s="129"/>
      <c r="EU33" s="129"/>
      <c r="EV33" s="130"/>
      <c r="EW33" s="128">
        <f>データ!AW7</f>
        <v>105.1</v>
      </c>
      <c r="EX33" s="129"/>
      <c r="EY33" s="129"/>
      <c r="EZ33" s="129"/>
      <c r="FA33" s="129"/>
      <c r="FB33" s="129"/>
      <c r="FC33" s="129"/>
      <c r="FD33" s="129"/>
      <c r="FE33" s="129"/>
      <c r="FF33" s="129"/>
      <c r="FG33" s="129"/>
      <c r="FH33" s="129"/>
      <c r="FI33" s="129"/>
      <c r="FJ33" s="129"/>
      <c r="FK33" s="130"/>
      <c r="FL33" s="128">
        <f>データ!AX7</f>
        <v>99.5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36.6</v>
      </c>
      <c r="GS33" s="129"/>
      <c r="GT33" s="129"/>
      <c r="GU33" s="129"/>
      <c r="GV33" s="129"/>
      <c r="GW33" s="129"/>
      <c r="GX33" s="129"/>
      <c r="GY33" s="129"/>
      <c r="GZ33" s="129"/>
      <c r="HA33" s="129"/>
      <c r="HB33" s="129"/>
      <c r="HC33" s="129"/>
      <c r="HD33" s="129"/>
      <c r="HE33" s="129"/>
      <c r="HF33" s="130"/>
      <c r="HG33" s="128">
        <f>データ!BF7</f>
        <v>38.200000000000003</v>
      </c>
      <c r="HH33" s="129"/>
      <c r="HI33" s="129"/>
      <c r="HJ33" s="129"/>
      <c r="HK33" s="129"/>
      <c r="HL33" s="129"/>
      <c r="HM33" s="129"/>
      <c r="HN33" s="129"/>
      <c r="HO33" s="129"/>
      <c r="HP33" s="129"/>
      <c r="HQ33" s="129"/>
      <c r="HR33" s="129"/>
      <c r="HS33" s="129"/>
      <c r="HT33" s="129"/>
      <c r="HU33" s="130"/>
      <c r="HV33" s="128">
        <f>データ!BG7</f>
        <v>38.200000000000003</v>
      </c>
      <c r="HW33" s="129"/>
      <c r="HX33" s="129"/>
      <c r="HY33" s="129"/>
      <c r="HZ33" s="129"/>
      <c r="IA33" s="129"/>
      <c r="IB33" s="129"/>
      <c r="IC33" s="129"/>
      <c r="ID33" s="129"/>
      <c r="IE33" s="129"/>
      <c r="IF33" s="129"/>
      <c r="IG33" s="129"/>
      <c r="IH33" s="129"/>
      <c r="II33" s="129"/>
      <c r="IJ33" s="130"/>
      <c r="IK33" s="128">
        <f>データ!BH7</f>
        <v>24.8</v>
      </c>
      <c r="IL33" s="129"/>
      <c r="IM33" s="129"/>
      <c r="IN33" s="129"/>
      <c r="IO33" s="129"/>
      <c r="IP33" s="129"/>
      <c r="IQ33" s="129"/>
      <c r="IR33" s="129"/>
      <c r="IS33" s="129"/>
      <c r="IT33" s="129"/>
      <c r="IU33" s="129"/>
      <c r="IV33" s="129"/>
      <c r="IW33" s="129"/>
      <c r="IX33" s="129"/>
      <c r="IY33" s="130"/>
      <c r="IZ33" s="128">
        <f>データ!BI7</f>
        <v>12.5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82.6</v>
      </c>
      <c r="KG33" s="129"/>
      <c r="KH33" s="129"/>
      <c r="KI33" s="129"/>
      <c r="KJ33" s="129"/>
      <c r="KK33" s="129"/>
      <c r="KL33" s="129"/>
      <c r="KM33" s="129"/>
      <c r="KN33" s="129"/>
      <c r="KO33" s="129"/>
      <c r="KP33" s="129"/>
      <c r="KQ33" s="129"/>
      <c r="KR33" s="129"/>
      <c r="KS33" s="129"/>
      <c r="KT33" s="130"/>
      <c r="KU33" s="128">
        <f>データ!BQ7</f>
        <v>78.599999999999994</v>
      </c>
      <c r="KV33" s="129"/>
      <c r="KW33" s="129"/>
      <c r="KX33" s="129"/>
      <c r="KY33" s="129"/>
      <c r="KZ33" s="129"/>
      <c r="LA33" s="129"/>
      <c r="LB33" s="129"/>
      <c r="LC33" s="129"/>
      <c r="LD33" s="129"/>
      <c r="LE33" s="129"/>
      <c r="LF33" s="129"/>
      <c r="LG33" s="129"/>
      <c r="LH33" s="129"/>
      <c r="LI33" s="130"/>
      <c r="LJ33" s="128">
        <f>データ!BR7</f>
        <v>80.8</v>
      </c>
      <c r="LK33" s="129"/>
      <c r="LL33" s="129"/>
      <c r="LM33" s="129"/>
      <c r="LN33" s="129"/>
      <c r="LO33" s="129"/>
      <c r="LP33" s="129"/>
      <c r="LQ33" s="129"/>
      <c r="LR33" s="129"/>
      <c r="LS33" s="129"/>
      <c r="LT33" s="129"/>
      <c r="LU33" s="129"/>
      <c r="LV33" s="129"/>
      <c r="LW33" s="129"/>
      <c r="LX33" s="130"/>
      <c r="LY33" s="128">
        <f>データ!BS7</f>
        <v>82</v>
      </c>
      <c r="LZ33" s="129"/>
      <c r="MA33" s="129"/>
      <c r="MB33" s="129"/>
      <c r="MC33" s="129"/>
      <c r="MD33" s="129"/>
      <c r="ME33" s="129"/>
      <c r="MF33" s="129"/>
      <c r="MG33" s="129"/>
      <c r="MH33" s="129"/>
      <c r="MI33" s="129"/>
      <c r="MJ33" s="129"/>
      <c r="MK33" s="129"/>
      <c r="ML33" s="129"/>
      <c r="MM33" s="130"/>
      <c r="MN33" s="128">
        <f>データ!BT7</f>
        <v>78.7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21.7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187</v>
      </c>
      <c r="NK39" s="138"/>
      <c r="NL39" s="138"/>
      <c r="NM39" s="138"/>
      <c r="NN39" s="138"/>
      <c r="NO39" s="138"/>
      <c r="NP39" s="138"/>
      <c r="NQ39" s="138"/>
      <c r="NR39" s="138"/>
      <c r="NS39" s="138"/>
      <c r="NT39" s="138"/>
      <c r="NU39" s="138"/>
      <c r="NV39" s="138"/>
      <c r="NW39" s="138"/>
      <c r="NX39" s="139"/>
      <c r="OC39" s="18" t="s">
        <v>67</v>
      </c>
    </row>
    <row r="40" spans="1:393" ht="21.7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21.7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21.7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21.7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21.7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21.7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21.7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21.7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21.7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21.7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21.7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21.7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186</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28831</v>
      </c>
      <c r="Q55" s="144"/>
      <c r="R55" s="144"/>
      <c r="S55" s="144"/>
      <c r="T55" s="144"/>
      <c r="U55" s="144"/>
      <c r="V55" s="144"/>
      <c r="W55" s="144"/>
      <c r="X55" s="144"/>
      <c r="Y55" s="144"/>
      <c r="Z55" s="144"/>
      <c r="AA55" s="144"/>
      <c r="AB55" s="144"/>
      <c r="AC55" s="144"/>
      <c r="AD55" s="145"/>
      <c r="AE55" s="143">
        <f>データ!CB7</f>
        <v>30445</v>
      </c>
      <c r="AF55" s="144"/>
      <c r="AG55" s="144"/>
      <c r="AH55" s="144"/>
      <c r="AI55" s="144"/>
      <c r="AJ55" s="144"/>
      <c r="AK55" s="144"/>
      <c r="AL55" s="144"/>
      <c r="AM55" s="144"/>
      <c r="AN55" s="144"/>
      <c r="AO55" s="144"/>
      <c r="AP55" s="144"/>
      <c r="AQ55" s="144"/>
      <c r="AR55" s="144"/>
      <c r="AS55" s="145"/>
      <c r="AT55" s="143">
        <f>データ!CC7</f>
        <v>31352</v>
      </c>
      <c r="AU55" s="144"/>
      <c r="AV55" s="144"/>
      <c r="AW55" s="144"/>
      <c r="AX55" s="144"/>
      <c r="AY55" s="144"/>
      <c r="AZ55" s="144"/>
      <c r="BA55" s="144"/>
      <c r="BB55" s="144"/>
      <c r="BC55" s="144"/>
      <c r="BD55" s="144"/>
      <c r="BE55" s="144"/>
      <c r="BF55" s="144"/>
      <c r="BG55" s="144"/>
      <c r="BH55" s="145"/>
      <c r="BI55" s="143">
        <f>データ!CD7</f>
        <v>31315</v>
      </c>
      <c r="BJ55" s="144"/>
      <c r="BK55" s="144"/>
      <c r="BL55" s="144"/>
      <c r="BM55" s="144"/>
      <c r="BN55" s="144"/>
      <c r="BO55" s="144"/>
      <c r="BP55" s="144"/>
      <c r="BQ55" s="144"/>
      <c r="BR55" s="144"/>
      <c r="BS55" s="144"/>
      <c r="BT55" s="144"/>
      <c r="BU55" s="144"/>
      <c r="BV55" s="144"/>
      <c r="BW55" s="145"/>
      <c r="BX55" s="143">
        <f>データ!CE7</f>
        <v>31445</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7009</v>
      </c>
      <c r="DE55" s="144"/>
      <c r="DF55" s="144"/>
      <c r="DG55" s="144"/>
      <c r="DH55" s="144"/>
      <c r="DI55" s="144"/>
      <c r="DJ55" s="144"/>
      <c r="DK55" s="144"/>
      <c r="DL55" s="144"/>
      <c r="DM55" s="144"/>
      <c r="DN55" s="144"/>
      <c r="DO55" s="144"/>
      <c r="DP55" s="144"/>
      <c r="DQ55" s="144"/>
      <c r="DR55" s="145"/>
      <c r="DS55" s="143">
        <f>データ!CM7</f>
        <v>7207</v>
      </c>
      <c r="DT55" s="144"/>
      <c r="DU55" s="144"/>
      <c r="DV55" s="144"/>
      <c r="DW55" s="144"/>
      <c r="DX55" s="144"/>
      <c r="DY55" s="144"/>
      <c r="DZ55" s="144"/>
      <c r="EA55" s="144"/>
      <c r="EB55" s="144"/>
      <c r="EC55" s="144"/>
      <c r="ED55" s="144"/>
      <c r="EE55" s="144"/>
      <c r="EF55" s="144"/>
      <c r="EG55" s="145"/>
      <c r="EH55" s="143">
        <f>データ!CN7</f>
        <v>7174</v>
      </c>
      <c r="EI55" s="144"/>
      <c r="EJ55" s="144"/>
      <c r="EK55" s="144"/>
      <c r="EL55" s="144"/>
      <c r="EM55" s="144"/>
      <c r="EN55" s="144"/>
      <c r="EO55" s="144"/>
      <c r="EP55" s="144"/>
      <c r="EQ55" s="144"/>
      <c r="ER55" s="144"/>
      <c r="ES55" s="144"/>
      <c r="ET55" s="144"/>
      <c r="EU55" s="144"/>
      <c r="EV55" s="145"/>
      <c r="EW55" s="143">
        <f>データ!CO7</f>
        <v>7877</v>
      </c>
      <c r="EX55" s="144"/>
      <c r="EY55" s="144"/>
      <c r="EZ55" s="144"/>
      <c r="FA55" s="144"/>
      <c r="FB55" s="144"/>
      <c r="FC55" s="144"/>
      <c r="FD55" s="144"/>
      <c r="FE55" s="144"/>
      <c r="FF55" s="144"/>
      <c r="FG55" s="144"/>
      <c r="FH55" s="144"/>
      <c r="FI55" s="144"/>
      <c r="FJ55" s="144"/>
      <c r="FK55" s="145"/>
      <c r="FL55" s="143">
        <f>データ!CP7</f>
        <v>7977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67.2</v>
      </c>
      <c r="GS55" s="129"/>
      <c r="GT55" s="129"/>
      <c r="GU55" s="129"/>
      <c r="GV55" s="129"/>
      <c r="GW55" s="129"/>
      <c r="GX55" s="129"/>
      <c r="GY55" s="129"/>
      <c r="GZ55" s="129"/>
      <c r="HA55" s="129"/>
      <c r="HB55" s="129"/>
      <c r="HC55" s="129"/>
      <c r="HD55" s="129"/>
      <c r="HE55" s="129"/>
      <c r="HF55" s="130"/>
      <c r="HG55" s="128">
        <f>データ!CX7</f>
        <v>69.400000000000006</v>
      </c>
      <c r="HH55" s="129"/>
      <c r="HI55" s="129"/>
      <c r="HJ55" s="129"/>
      <c r="HK55" s="129"/>
      <c r="HL55" s="129"/>
      <c r="HM55" s="129"/>
      <c r="HN55" s="129"/>
      <c r="HO55" s="129"/>
      <c r="HP55" s="129"/>
      <c r="HQ55" s="129"/>
      <c r="HR55" s="129"/>
      <c r="HS55" s="129"/>
      <c r="HT55" s="129"/>
      <c r="HU55" s="130"/>
      <c r="HV55" s="128">
        <f>データ!CY7</f>
        <v>67.099999999999994</v>
      </c>
      <c r="HW55" s="129"/>
      <c r="HX55" s="129"/>
      <c r="HY55" s="129"/>
      <c r="HZ55" s="129"/>
      <c r="IA55" s="129"/>
      <c r="IB55" s="129"/>
      <c r="IC55" s="129"/>
      <c r="ID55" s="129"/>
      <c r="IE55" s="129"/>
      <c r="IF55" s="129"/>
      <c r="IG55" s="129"/>
      <c r="IH55" s="129"/>
      <c r="II55" s="129"/>
      <c r="IJ55" s="130"/>
      <c r="IK55" s="128">
        <f>データ!CZ7</f>
        <v>64.8</v>
      </c>
      <c r="IL55" s="129"/>
      <c r="IM55" s="129"/>
      <c r="IN55" s="129"/>
      <c r="IO55" s="129"/>
      <c r="IP55" s="129"/>
      <c r="IQ55" s="129"/>
      <c r="IR55" s="129"/>
      <c r="IS55" s="129"/>
      <c r="IT55" s="129"/>
      <c r="IU55" s="129"/>
      <c r="IV55" s="129"/>
      <c r="IW55" s="129"/>
      <c r="IX55" s="129"/>
      <c r="IY55" s="130"/>
      <c r="IZ55" s="128">
        <f>データ!DA7</f>
        <v>63.4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14.6</v>
      </c>
      <c r="KG55" s="129"/>
      <c r="KH55" s="129"/>
      <c r="KI55" s="129"/>
      <c r="KJ55" s="129"/>
      <c r="KK55" s="129"/>
      <c r="KL55" s="129"/>
      <c r="KM55" s="129"/>
      <c r="KN55" s="129"/>
      <c r="KO55" s="129"/>
      <c r="KP55" s="129"/>
      <c r="KQ55" s="129"/>
      <c r="KR55" s="129"/>
      <c r="KS55" s="129"/>
      <c r="KT55" s="130"/>
      <c r="KU55" s="128">
        <f>データ!DI7</f>
        <v>14.5</v>
      </c>
      <c r="KV55" s="129"/>
      <c r="KW55" s="129"/>
      <c r="KX55" s="129"/>
      <c r="KY55" s="129"/>
      <c r="KZ55" s="129"/>
      <c r="LA55" s="129"/>
      <c r="LB55" s="129"/>
      <c r="LC55" s="129"/>
      <c r="LD55" s="129"/>
      <c r="LE55" s="129"/>
      <c r="LF55" s="129"/>
      <c r="LG55" s="129"/>
      <c r="LH55" s="129"/>
      <c r="LI55" s="130"/>
      <c r="LJ55" s="128">
        <f>データ!DJ7</f>
        <v>14.5</v>
      </c>
      <c r="LK55" s="129"/>
      <c r="LL55" s="129"/>
      <c r="LM55" s="129"/>
      <c r="LN55" s="129"/>
      <c r="LO55" s="129"/>
      <c r="LP55" s="129"/>
      <c r="LQ55" s="129"/>
      <c r="LR55" s="129"/>
      <c r="LS55" s="129"/>
      <c r="LT55" s="129"/>
      <c r="LU55" s="129"/>
      <c r="LV55" s="129"/>
      <c r="LW55" s="129"/>
      <c r="LX55" s="130"/>
      <c r="LY55" s="128">
        <f>データ!DK7</f>
        <v>13.3</v>
      </c>
      <c r="LZ55" s="129"/>
      <c r="MA55" s="129"/>
      <c r="MB55" s="129"/>
      <c r="MC55" s="129"/>
      <c r="MD55" s="129"/>
      <c r="ME55" s="129"/>
      <c r="MF55" s="129"/>
      <c r="MG55" s="129"/>
      <c r="MH55" s="129"/>
      <c r="MI55" s="129"/>
      <c r="MJ55" s="129"/>
      <c r="MK55" s="129"/>
      <c r="ML55" s="129"/>
      <c r="MM55" s="130"/>
      <c r="MN55" s="128">
        <f>データ!DL7</f>
        <v>13.7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4.2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4.2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4.2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6.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6.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6.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188</v>
      </c>
      <c r="NK70" s="152"/>
      <c r="NL70" s="152"/>
      <c r="NM70" s="152"/>
      <c r="NN70" s="152"/>
      <c r="NO70" s="152"/>
      <c r="NP70" s="152"/>
      <c r="NQ70" s="152"/>
      <c r="NR70" s="152"/>
      <c r="NS70" s="152"/>
      <c r="NT70" s="152"/>
      <c r="NU70" s="152"/>
      <c r="NV70" s="152"/>
      <c r="NW70" s="152"/>
      <c r="NX70" s="153"/>
    </row>
    <row r="71" spans="1:388" ht="16.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6.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6.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6.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6.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6.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6.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6.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6.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44</v>
      </c>
      <c r="V79" s="147"/>
      <c r="W79" s="147"/>
      <c r="X79" s="147"/>
      <c r="Y79" s="147"/>
      <c r="Z79" s="147"/>
      <c r="AA79" s="147"/>
      <c r="AB79" s="147"/>
      <c r="AC79" s="147"/>
      <c r="AD79" s="147"/>
      <c r="AE79" s="147"/>
      <c r="AF79" s="147"/>
      <c r="AG79" s="147"/>
      <c r="AH79" s="147"/>
      <c r="AI79" s="147"/>
      <c r="AJ79" s="147"/>
      <c r="AK79" s="147"/>
      <c r="AL79" s="147"/>
      <c r="AM79" s="147"/>
      <c r="AN79" s="147">
        <f>データ!DT7</f>
        <v>46.4</v>
      </c>
      <c r="AO79" s="147"/>
      <c r="AP79" s="147"/>
      <c r="AQ79" s="147"/>
      <c r="AR79" s="147"/>
      <c r="AS79" s="147"/>
      <c r="AT79" s="147"/>
      <c r="AU79" s="147"/>
      <c r="AV79" s="147"/>
      <c r="AW79" s="147"/>
      <c r="AX79" s="147"/>
      <c r="AY79" s="147"/>
      <c r="AZ79" s="147"/>
      <c r="BA79" s="147"/>
      <c r="BB79" s="147"/>
      <c r="BC79" s="147"/>
      <c r="BD79" s="147"/>
      <c r="BE79" s="147"/>
      <c r="BF79" s="147"/>
      <c r="BG79" s="147">
        <f>データ!DU7</f>
        <v>49</v>
      </c>
      <c r="BH79" s="147"/>
      <c r="BI79" s="147"/>
      <c r="BJ79" s="147"/>
      <c r="BK79" s="147"/>
      <c r="BL79" s="147"/>
      <c r="BM79" s="147"/>
      <c r="BN79" s="147"/>
      <c r="BO79" s="147"/>
      <c r="BP79" s="147"/>
      <c r="BQ79" s="147"/>
      <c r="BR79" s="147"/>
      <c r="BS79" s="147"/>
      <c r="BT79" s="147"/>
      <c r="BU79" s="147"/>
      <c r="BV79" s="147"/>
      <c r="BW79" s="147"/>
      <c r="BX79" s="147"/>
      <c r="BY79" s="147"/>
      <c r="BZ79" s="147">
        <f>データ!DV7</f>
        <v>51.1</v>
      </c>
      <c r="CA79" s="147"/>
      <c r="CB79" s="147"/>
      <c r="CC79" s="147"/>
      <c r="CD79" s="147"/>
      <c r="CE79" s="147"/>
      <c r="CF79" s="147"/>
      <c r="CG79" s="147"/>
      <c r="CH79" s="147"/>
      <c r="CI79" s="147"/>
      <c r="CJ79" s="147"/>
      <c r="CK79" s="147"/>
      <c r="CL79" s="147"/>
      <c r="CM79" s="147"/>
      <c r="CN79" s="147"/>
      <c r="CO79" s="147"/>
      <c r="CP79" s="147"/>
      <c r="CQ79" s="147"/>
      <c r="CR79" s="147"/>
      <c r="CS79" s="147">
        <f>データ!DW7</f>
        <v>50.2</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72</v>
      </c>
      <c r="EP79" s="147"/>
      <c r="EQ79" s="147"/>
      <c r="ER79" s="147"/>
      <c r="ES79" s="147"/>
      <c r="ET79" s="147"/>
      <c r="EU79" s="147"/>
      <c r="EV79" s="147"/>
      <c r="EW79" s="147"/>
      <c r="EX79" s="147"/>
      <c r="EY79" s="147"/>
      <c r="EZ79" s="147"/>
      <c r="FA79" s="147"/>
      <c r="FB79" s="147"/>
      <c r="FC79" s="147"/>
      <c r="FD79" s="147"/>
      <c r="FE79" s="147"/>
      <c r="FF79" s="147"/>
      <c r="FG79" s="147"/>
      <c r="FH79" s="147">
        <f>データ!EE7</f>
        <v>75.7</v>
      </c>
      <c r="FI79" s="147"/>
      <c r="FJ79" s="147"/>
      <c r="FK79" s="147"/>
      <c r="FL79" s="147"/>
      <c r="FM79" s="147"/>
      <c r="FN79" s="147"/>
      <c r="FO79" s="147"/>
      <c r="FP79" s="147"/>
      <c r="FQ79" s="147"/>
      <c r="FR79" s="147"/>
      <c r="FS79" s="147"/>
      <c r="FT79" s="147"/>
      <c r="FU79" s="147"/>
      <c r="FV79" s="147"/>
      <c r="FW79" s="147"/>
      <c r="FX79" s="147"/>
      <c r="FY79" s="147"/>
      <c r="FZ79" s="147"/>
      <c r="GA79" s="147">
        <f>データ!EF7</f>
        <v>78.8</v>
      </c>
      <c r="GB79" s="147"/>
      <c r="GC79" s="147"/>
      <c r="GD79" s="147"/>
      <c r="GE79" s="147"/>
      <c r="GF79" s="147"/>
      <c r="GG79" s="147"/>
      <c r="GH79" s="147"/>
      <c r="GI79" s="147"/>
      <c r="GJ79" s="147"/>
      <c r="GK79" s="147"/>
      <c r="GL79" s="147"/>
      <c r="GM79" s="147"/>
      <c r="GN79" s="147"/>
      <c r="GO79" s="147"/>
      <c r="GP79" s="147"/>
      <c r="GQ79" s="147"/>
      <c r="GR79" s="147"/>
      <c r="GS79" s="147"/>
      <c r="GT79" s="147">
        <f>データ!EG7</f>
        <v>79.5</v>
      </c>
      <c r="GU79" s="147"/>
      <c r="GV79" s="147"/>
      <c r="GW79" s="147"/>
      <c r="GX79" s="147"/>
      <c r="GY79" s="147"/>
      <c r="GZ79" s="147"/>
      <c r="HA79" s="147"/>
      <c r="HB79" s="147"/>
      <c r="HC79" s="147"/>
      <c r="HD79" s="147"/>
      <c r="HE79" s="147"/>
      <c r="HF79" s="147"/>
      <c r="HG79" s="147"/>
      <c r="HH79" s="147"/>
      <c r="HI79" s="147"/>
      <c r="HJ79" s="147"/>
      <c r="HK79" s="147"/>
      <c r="HL79" s="147"/>
      <c r="HM79" s="147">
        <f>データ!EH7</f>
        <v>66.400000000000006</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39248903</v>
      </c>
      <c r="JK79" s="146"/>
      <c r="JL79" s="146"/>
      <c r="JM79" s="146"/>
      <c r="JN79" s="146"/>
      <c r="JO79" s="146"/>
      <c r="JP79" s="146"/>
      <c r="JQ79" s="146"/>
      <c r="JR79" s="146"/>
      <c r="JS79" s="146"/>
      <c r="JT79" s="146"/>
      <c r="JU79" s="146"/>
      <c r="JV79" s="146"/>
      <c r="JW79" s="146"/>
      <c r="JX79" s="146"/>
      <c r="JY79" s="146"/>
      <c r="JZ79" s="146"/>
      <c r="KA79" s="146"/>
      <c r="KB79" s="146"/>
      <c r="KC79" s="146">
        <f>データ!EP7</f>
        <v>39127964</v>
      </c>
      <c r="KD79" s="146"/>
      <c r="KE79" s="146"/>
      <c r="KF79" s="146"/>
      <c r="KG79" s="146"/>
      <c r="KH79" s="146"/>
      <c r="KI79" s="146"/>
      <c r="KJ79" s="146"/>
      <c r="KK79" s="146"/>
      <c r="KL79" s="146"/>
      <c r="KM79" s="146"/>
      <c r="KN79" s="146"/>
      <c r="KO79" s="146"/>
      <c r="KP79" s="146"/>
      <c r="KQ79" s="146"/>
      <c r="KR79" s="146"/>
      <c r="KS79" s="146"/>
      <c r="KT79" s="146"/>
      <c r="KU79" s="146"/>
      <c r="KV79" s="146">
        <f>データ!EQ7</f>
        <v>38944426</v>
      </c>
      <c r="KW79" s="146"/>
      <c r="KX79" s="146"/>
      <c r="KY79" s="146"/>
      <c r="KZ79" s="146"/>
      <c r="LA79" s="146"/>
      <c r="LB79" s="146"/>
      <c r="LC79" s="146"/>
      <c r="LD79" s="146"/>
      <c r="LE79" s="146"/>
      <c r="LF79" s="146"/>
      <c r="LG79" s="146"/>
      <c r="LH79" s="146"/>
      <c r="LI79" s="146"/>
      <c r="LJ79" s="146"/>
      <c r="LK79" s="146"/>
      <c r="LL79" s="146"/>
      <c r="LM79" s="146"/>
      <c r="LN79" s="146"/>
      <c r="LO79" s="146">
        <f>データ!ER7</f>
        <v>39296826</v>
      </c>
      <c r="LP79" s="146"/>
      <c r="LQ79" s="146"/>
      <c r="LR79" s="146"/>
      <c r="LS79" s="146"/>
      <c r="LT79" s="146"/>
      <c r="LU79" s="146"/>
      <c r="LV79" s="146"/>
      <c r="LW79" s="146"/>
      <c r="LX79" s="146"/>
      <c r="LY79" s="146"/>
      <c r="LZ79" s="146"/>
      <c r="MA79" s="146"/>
      <c r="MB79" s="146"/>
      <c r="MC79" s="146"/>
      <c r="MD79" s="146"/>
      <c r="ME79" s="146"/>
      <c r="MF79" s="146"/>
      <c r="MG79" s="146"/>
      <c r="MH79" s="146">
        <f>データ!ES7</f>
        <v>39317215</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6.5" customHeight="1">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6.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6.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6.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6.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V46eOY65Ax8Oi1Dqy8gislR3GNxGRDlu/W2It6O780metEM+2FvMtNgDOJHUp3XSYdio1SswyrDvoFqSaE6tQ==" saltValue="lhMsxXARnljgLsamw/Gwp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156</v>
      </c>
      <c r="AY5" s="52" t="s">
        <v>148</v>
      </c>
      <c r="AZ5" s="52" t="s">
        <v>149</v>
      </c>
      <c r="BA5" s="52" t="s">
        <v>150</v>
      </c>
      <c r="BB5" s="52" t="s">
        <v>151</v>
      </c>
      <c r="BC5" s="52" t="s">
        <v>152</v>
      </c>
      <c r="BD5" s="52" t="s">
        <v>153</v>
      </c>
      <c r="BE5" s="52" t="s">
        <v>143</v>
      </c>
      <c r="BF5" s="52" t="s">
        <v>157</v>
      </c>
      <c r="BG5" s="52" t="s">
        <v>145</v>
      </c>
      <c r="BH5" s="52" t="s">
        <v>158</v>
      </c>
      <c r="BI5" s="52" t="s">
        <v>147</v>
      </c>
      <c r="BJ5" s="52" t="s">
        <v>148</v>
      </c>
      <c r="BK5" s="52" t="s">
        <v>149</v>
      </c>
      <c r="BL5" s="52" t="s">
        <v>150</v>
      </c>
      <c r="BM5" s="52" t="s">
        <v>151</v>
      </c>
      <c r="BN5" s="52" t="s">
        <v>152</v>
      </c>
      <c r="BO5" s="52" t="s">
        <v>153</v>
      </c>
      <c r="BP5" s="52" t="s">
        <v>159</v>
      </c>
      <c r="BQ5" s="52" t="s">
        <v>154</v>
      </c>
      <c r="BR5" s="52" t="s">
        <v>155</v>
      </c>
      <c r="BS5" s="52" t="s">
        <v>160</v>
      </c>
      <c r="BT5" s="52" t="s">
        <v>147</v>
      </c>
      <c r="BU5" s="52" t="s">
        <v>148</v>
      </c>
      <c r="BV5" s="52" t="s">
        <v>149</v>
      </c>
      <c r="BW5" s="52" t="s">
        <v>150</v>
      </c>
      <c r="BX5" s="52" t="s">
        <v>151</v>
      </c>
      <c r="BY5" s="52" t="s">
        <v>152</v>
      </c>
      <c r="BZ5" s="52" t="s">
        <v>153</v>
      </c>
      <c r="CA5" s="52" t="s">
        <v>143</v>
      </c>
      <c r="CB5" s="52" t="s">
        <v>154</v>
      </c>
      <c r="CC5" s="52" t="s">
        <v>155</v>
      </c>
      <c r="CD5" s="52" t="s">
        <v>146</v>
      </c>
      <c r="CE5" s="52" t="s">
        <v>161</v>
      </c>
      <c r="CF5" s="52" t="s">
        <v>148</v>
      </c>
      <c r="CG5" s="52" t="s">
        <v>149</v>
      </c>
      <c r="CH5" s="52" t="s">
        <v>150</v>
      </c>
      <c r="CI5" s="52" t="s">
        <v>151</v>
      </c>
      <c r="CJ5" s="52" t="s">
        <v>152</v>
      </c>
      <c r="CK5" s="52" t="s">
        <v>153</v>
      </c>
      <c r="CL5" s="52" t="s">
        <v>143</v>
      </c>
      <c r="CM5" s="52" t="s">
        <v>154</v>
      </c>
      <c r="CN5" s="52" t="s">
        <v>155</v>
      </c>
      <c r="CO5" s="52" t="s">
        <v>158</v>
      </c>
      <c r="CP5" s="52" t="s">
        <v>156</v>
      </c>
      <c r="CQ5" s="52" t="s">
        <v>148</v>
      </c>
      <c r="CR5" s="52" t="s">
        <v>149</v>
      </c>
      <c r="CS5" s="52" t="s">
        <v>150</v>
      </c>
      <c r="CT5" s="52" t="s">
        <v>151</v>
      </c>
      <c r="CU5" s="52" t="s">
        <v>152</v>
      </c>
      <c r="CV5" s="52" t="s">
        <v>153</v>
      </c>
      <c r="CW5" s="52" t="s">
        <v>143</v>
      </c>
      <c r="CX5" s="52" t="s">
        <v>144</v>
      </c>
      <c r="CY5" s="52" t="s">
        <v>155</v>
      </c>
      <c r="CZ5" s="52" t="s">
        <v>160</v>
      </c>
      <c r="DA5" s="52" t="s">
        <v>147</v>
      </c>
      <c r="DB5" s="52" t="s">
        <v>148</v>
      </c>
      <c r="DC5" s="52" t="s">
        <v>149</v>
      </c>
      <c r="DD5" s="52" t="s">
        <v>150</v>
      </c>
      <c r="DE5" s="52" t="s">
        <v>151</v>
      </c>
      <c r="DF5" s="52" t="s">
        <v>152</v>
      </c>
      <c r="DG5" s="52" t="s">
        <v>153</v>
      </c>
      <c r="DH5" s="52" t="s">
        <v>143</v>
      </c>
      <c r="DI5" s="52" t="s">
        <v>157</v>
      </c>
      <c r="DJ5" s="52" t="s">
        <v>162</v>
      </c>
      <c r="DK5" s="52" t="s">
        <v>146</v>
      </c>
      <c r="DL5" s="52" t="s">
        <v>161</v>
      </c>
      <c r="DM5" s="52" t="s">
        <v>148</v>
      </c>
      <c r="DN5" s="52" t="s">
        <v>149</v>
      </c>
      <c r="DO5" s="52" t="s">
        <v>150</v>
      </c>
      <c r="DP5" s="52" t="s">
        <v>151</v>
      </c>
      <c r="DQ5" s="52" t="s">
        <v>152</v>
      </c>
      <c r="DR5" s="52" t="s">
        <v>153</v>
      </c>
      <c r="DS5" s="52" t="s">
        <v>143</v>
      </c>
      <c r="DT5" s="52" t="s">
        <v>157</v>
      </c>
      <c r="DU5" s="52" t="s">
        <v>155</v>
      </c>
      <c r="DV5" s="52" t="s">
        <v>160</v>
      </c>
      <c r="DW5" s="52" t="s">
        <v>147</v>
      </c>
      <c r="DX5" s="52" t="s">
        <v>148</v>
      </c>
      <c r="DY5" s="52" t="s">
        <v>149</v>
      </c>
      <c r="DZ5" s="52" t="s">
        <v>150</v>
      </c>
      <c r="EA5" s="52" t="s">
        <v>151</v>
      </c>
      <c r="EB5" s="52" t="s">
        <v>152</v>
      </c>
      <c r="EC5" s="52" t="s">
        <v>153</v>
      </c>
      <c r="ED5" s="52" t="s">
        <v>143</v>
      </c>
      <c r="EE5" s="52" t="s">
        <v>154</v>
      </c>
      <c r="EF5" s="52" t="s">
        <v>145</v>
      </c>
      <c r="EG5" s="52" t="s">
        <v>146</v>
      </c>
      <c r="EH5" s="52" t="s">
        <v>161</v>
      </c>
      <c r="EI5" s="52" t="s">
        <v>148</v>
      </c>
      <c r="EJ5" s="52" t="s">
        <v>149</v>
      </c>
      <c r="EK5" s="52" t="s">
        <v>150</v>
      </c>
      <c r="EL5" s="52" t="s">
        <v>151</v>
      </c>
      <c r="EM5" s="52" t="s">
        <v>152</v>
      </c>
      <c r="EN5" s="52" t="s">
        <v>163</v>
      </c>
      <c r="EO5" s="52" t="s">
        <v>143</v>
      </c>
      <c r="EP5" s="52" t="s">
        <v>157</v>
      </c>
      <c r="EQ5" s="52" t="s">
        <v>155</v>
      </c>
      <c r="ER5" s="52" t="s">
        <v>160</v>
      </c>
      <c r="ES5" s="52" t="s">
        <v>147</v>
      </c>
      <c r="ET5" s="52" t="s">
        <v>148</v>
      </c>
      <c r="EU5" s="52" t="s">
        <v>149</v>
      </c>
      <c r="EV5" s="52" t="s">
        <v>150</v>
      </c>
      <c r="EW5" s="52" t="s">
        <v>151</v>
      </c>
      <c r="EX5" s="52" t="s">
        <v>152</v>
      </c>
      <c r="EY5" s="52" t="s">
        <v>153</v>
      </c>
    </row>
    <row r="6" spans="1:155" s="57" customFormat="1">
      <c r="A6" s="38" t="s">
        <v>164</v>
      </c>
      <c r="B6" s="53">
        <f>B8</f>
        <v>2021</v>
      </c>
      <c r="C6" s="53">
        <f t="shared" ref="C6:M6" si="2">C8</f>
        <v>432121</v>
      </c>
      <c r="D6" s="53">
        <f t="shared" si="2"/>
        <v>46</v>
      </c>
      <c r="E6" s="53">
        <f t="shared" si="2"/>
        <v>6</v>
      </c>
      <c r="F6" s="53">
        <f t="shared" si="2"/>
        <v>0</v>
      </c>
      <c r="G6" s="53">
        <f t="shared" si="2"/>
        <v>1</v>
      </c>
      <c r="H6" s="161" t="str">
        <f>IF(H8&lt;&gt;I8,H8,"")&amp;IF(I8&lt;&gt;J8,I8,"")&amp;"　"&amp;J8</f>
        <v>熊本県上天草市　上天草総合病院</v>
      </c>
      <c r="I6" s="162"/>
      <c r="J6" s="163"/>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24</v>
      </c>
      <c r="R6" s="53" t="str">
        <f t="shared" si="3"/>
        <v>対象</v>
      </c>
      <c r="S6" s="53" t="str">
        <f t="shared" si="3"/>
        <v>ド 透 訓</v>
      </c>
      <c r="T6" s="53" t="str">
        <f t="shared" si="3"/>
        <v>救 臨 へ 災 輪</v>
      </c>
      <c r="U6" s="54">
        <f>U8</f>
        <v>25652</v>
      </c>
      <c r="V6" s="54">
        <f>V8</f>
        <v>11805</v>
      </c>
      <c r="W6" s="53" t="str">
        <f>W8</f>
        <v>-</v>
      </c>
      <c r="X6" s="53" t="str">
        <f t="shared" ref="X6" si="4">X8</f>
        <v>第１種該当</v>
      </c>
      <c r="Y6" s="53" t="str">
        <f t="shared" si="3"/>
        <v>１０：１</v>
      </c>
      <c r="Z6" s="54">
        <f t="shared" si="3"/>
        <v>149</v>
      </c>
      <c r="AA6" s="54">
        <f t="shared" si="3"/>
        <v>46</v>
      </c>
      <c r="AB6" s="54" t="str">
        <f t="shared" si="3"/>
        <v>-</v>
      </c>
      <c r="AC6" s="54" t="str">
        <f t="shared" si="3"/>
        <v>-</v>
      </c>
      <c r="AD6" s="54" t="str">
        <f t="shared" si="3"/>
        <v>-</v>
      </c>
      <c r="AE6" s="54">
        <f t="shared" si="3"/>
        <v>195</v>
      </c>
      <c r="AF6" s="54">
        <f t="shared" si="3"/>
        <v>125</v>
      </c>
      <c r="AG6" s="54">
        <f t="shared" si="3"/>
        <v>46</v>
      </c>
      <c r="AH6" s="54">
        <f t="shared" si="3"/>
        <v>171</v>
      </c>
      <c r="AI6" s="55">
        <f>IF(AI8="-",NA(),AI8)</f>
        <v>98.8</v>
      </c>
      <c r="AJ6" s="55">
        <f t="shared" ref="AJ6:AR6" si="5">IF(AJ8="-",NA(),AJ8)</f>
        <v>100.2</v>
      </c>
      <c r="AK6" s="55">
        <f t="shared" si="5"/>
        <v>98.4</v>
      </c>
      <c r="AL6" s="55">
        <f t="shared" si="5"/>
        <v>110.6</v>
      </c>
      <c r="AM6" s="55">
        <f t="shared" si="5"/>
        <v>110.6</v>
      </c>
      <c r="AN6" s="55">
        <f t="shared" si="5"/>
        <v>96.6</v>
      </c>
      <c r="AO6" s="55">
        <f t="shared" si="5"/>
        <v>97.2</v>
      </c>
      <c r="AP6" s="55">
        <f t="shared" si="5"/>
        <v>96.9</v>
      </c>
      <c r="AQ6" s="55">
        <f t="shared" si="5"/>
        <v>100.6</v>
      </c>
      <c r="AR6" s="55">
        <f t="shared" si="5"/>
        <v>105.9</v>
      </c>
      <c r="AS6" s="55" t="str">
        <f>IF(AS8="-","【-】","【"&amp;SUBSTITUTE(TEXT(AS8,"#,##0.0"),"-","△")&amp;"】")</f>
        <v>【106.2】</v>
      </c>
      <c r="AT6" s="55">
        <f>IF(AT8="-",NA(),AT8)</f>
        <v>98</v>
      </c>
      <c r="AU6" s="55">
        <f t="shared" ref="AU6:BC6" si="6">IF(AU8="-",NA(),AU8)</f>
        <v>97.1</v>
      </c>
      <c r="AV6" s="55">
        <f t="shared" si="6"/>
        <v>99.8</v>
      </c>
      <c r="AW6" s="55">
        <f t="shared" si="6"/>
        <v>105.1</v>
      </c>
      <c r="AX6" s="55">
        <f t="shared" si="6"/>
        <v>99.5</v>
      </c>
      <c r="AY6" s="55">
        <f t="shared" si="6"/>
        <v>83.9</v>
      </c>
      <c r="AZ6" s="55">
        <f t="shared" si="6"/>
        <v>84</v>
      </c>
      <c r="BA6" s="55">
        <f t="shared" si="6"/>
        <v>84.3</v>
      </c>
      <c r="BB6" s="55">
        <f t="shared" si="6"/>
        <v>80.7</v>
      </c>
      <c r="BC6" s="55">
        <f t="shared" si="6"/>
        <v>82.2</v>
      </c>
      <c r="BD6" s="55" t="str">
        <f>IF(BD8="-","【-】","【"&amp;SUBSTITUTE(TEXT(BD8,"#,##0.0"),"-","△")&amp;"】")</f>
        <v>【86.6】</v>
      </c>
      <c r="BE6" s="55">
        <f>IF(BE8="-",NA(),BE8)</f>
        <v>36.6</v>
      </c>
      <c r="BF6" s="55">
        <f t="shared" ref="BF6:BN6" si="7">IF(BF8="-",NA(),BF8)</f>
        <v>38.200000000000003</v>
      </c>
      <c r="BG6" s="55">
        <f t="shared" si="7"/>
        <v>38.200000000000003</v>
      </c>
      <c r="BH6" s="55">
        <f t="shared" si="7"/>
        <v>24.8</v>
      </c>
      <c r="BI6" s="55">
        <f t="shared" si="7"/>
        <v>12.5</v>
      </c>
      <c r="BJ6" s="55">
        <f t="shared" si="7"/>
        <v>116.9</v>
      </c>
      <c r="BK6" s="55">
        <f t="shared" si="7"/>
        <v>117.1</v>
      </c>
      <c r="BL6" s="55">
        <f t="shared" si="7"/>
        <v>120.5</v>
      </c>
      <c r="BM6" s="55">
        <f t="shared" si="7"/>
        <v>124.2</v>
      </c>
      <c r="BN6" s="55">
        <f t="shared" si="7"/>
        <v>121.6</v>
      </c>
      <c r="BO6" s="55" t="str">
        <f>IF(BO8="-","【-】","【"&amp;SUBSTITUTE(TEXT(BO8,"#,##0.0"),"-","△")&amp;"】")</f>
        <v>【70.7】</v>
      </c>
      <c r="BP6" s="55">
        <f>IF(BP8="-",NA(),BP8)</f>
        <v>82.6</v>
      </c>
      <c r="BQ6" s="55">
        <f t="shared" ref="BQ6:BY6" si="8">IF(BQ8="-",NA(),BQ8)</f>
        <v>78.599999999999994</v>
      </c>
      <c r="BR6" s="55">
        <f t="shared" si="8"/>
        <v>80.8</v>
      </c>
      <c r="BS6" s="55">
        <f t="shared" si="8"/>
        <v>82</v>
      </c>
      <c r="BT6" s="55">
        <f t="shared" si="8"/>
        <v>78.7</v>
      </c>
      <c r="BU6" s="55">
        <f t="shared" si="8"/>
        <v>69.7</v>
      </c>
      <c r="BV6" s="55">
        <f t="shared" si="8"/>
        <v>70.099999999999994</v>
      </c>
      <c r="BW6" s="55">
        <f t="shared" si="8"/>
        <v>70.400000000000006</v>
      </c>
      <c r="BX6" s="55">
        <f t="shared" si="8"/>
        <v>65.8</v>
      </c>
      <c r="BY6" s="55">
        <f t="shared" si="8"/>
        <v>65</v>
      </c>
      <c r="BZ6" s="55" t="str">
        <f>IF(BZ8="-","【-】","【"&amp;SUBSTITUTE(TEXT(BZ8,"#,##0.0"),"-","△")&amp;"】")</f>
        <v>【67.1】</v>
      </c>
      <c r="CA6" s="56">
        <f>IF(CA8="-",NA(),CA8)</f>
        <v>28831</v>
      </c>
      <c r="CB6" s="56">
        <f t="shared" ref="CB6:CJ6" si="9">IF(CB8="-",NA(),CB8)</f>
        <v>30445</v>
      </c>
      <c r="CC6" s="56">
        <f t="shared" si="9"/>
        <v>31352</v>
      </c>
      <c r="CD6" s="56">
        <f t="shared" si="9"/>
        <v>31315</v>
      </c>
      <c r="CE6" s="56">
        <f t="shared" si="9"/>
        <v>31445</v>
      </c>
      <c r="CF6" s="56">
        <f t="shared" si="9"/>
        <v>34136</v>
      </c>
      <c r="CG6" s="56">
        <f t="shared" si="9"/>
        <v>34924</v>
      </c>
      <c r="CH6" s="56">
        <f t="shared" si="9"/>
        <v>35788</v>
      </c>
      <c r="CI6" s="56">
        <f t="shared" si="9"/>
        <v>37855</v>
      </c>
      <c r="CJ6" s="56">
        <f t="shared" si="9"/>
        <v>39289</v>
      </c>
      <c r="CK6" s="55" t="str">
        <f>IF(CK8="-","【-】","【"&amp;SUBSTITUTE(TEXT(CK8,"#,##0"),"-","△")&amp;"】")</f>
        <v>【59,287】</v>
      </c>
      <c r="CL6" s="56">
        <f>IF(CL8="-",NA(),CL8)</f>
        <v>7009</v>
      </c>
      <c r="CM6" s="56">
        <f t="shared" ref="CM6:CU6" si="10">IF(CM8="-",NA(),CM8)</f>
        <v>7207</v>
      </c>
      <c r="CN6" s="56">
        <f t="shared" si="10"/>
        <v>7174</v>
      </c>
      <c r="CO6" s="56">
        <f t="shared" si="10"/>
        <v>7877</v>
      </c>
      <c r="CP6" s="56">
        <f t="shared" si="10"/>
        <v>7977</v>
      </c>
      <c r="CQ6" s="56">
        <f t="shared" si="10"/>
        <v>10130</v>
      </c>
      <c r="CR6" s="56">
        <f t="shared" si="10"/>
        <v>10244</v>
      </c>
      <c r="CS6" s="56">
        <f t="shared" si="10"/>
        <v>10602</v>
      </c>
      <c r="CT6" s="56">
        <f t="shared" si="10"/>
        <v>11234</v>
      </c>
      <c r="CU6" s="56">
        <f t="shared" si="10"/>
        <v>11512</v>
      </c>
      <c r="CV6" s="55" t="str">
        <f>IF(CV8="-","【-】","【"&amp;SUBSTITUTE(TEXT(CV8,"#,##0"),"-","△")&amp;"】")</f>
        <v>【17,202】</v>
      </c>
      <c r="CW6" s="55">
        <f>IF(CW8="-",NA(),CW8)</f>
        <v>67.2</v>
      </c>
      <c r="CX6" s="55">
        <f t="shared" ref="CX6:DF6" si="11">IF(CX8="-",NA(),CX8)</f>
        <v>69.400000000000006</v>
      </c>
      <c r="CY6" s="55">
        <f t="shared" si="11"/>
        <v>67.099999999999994</v>
      </c>
      <c r="CZ6" s="55">
        <f t="shared" si="11"/>
        <v>64.8</v>
      </c>
      <c r="DA6" s="55">
        <f t="shared" si="11"/>
        <v>63.4</v>
      </c>
      <c r="DB6" s="55">
        <f t="shared" si="11"/>
        <v>63.4</v>
      </c>
      <c r="DC6" s="55">
        <f t="shared" si="11"/>
        <v>63.7</v>
      </c>
      <c r="DD6" s="55">
        <f t="shared" si="11"/>
        <v>63.3</v>
      </c>
      <c r="DE6" s="55">
        <f t="shared" si="11"/>
        <v>68.5</v>
      </c>
      <c r="DF6" s="55">
        <f t="shared" si="11"/>
        <v>67.099999999999994</v>
      </c>
      <c r="DG6" s="55" t="str">
        <f>IF(DG8="-","【-】","【"&amp;SUBSTITUTE(TEXT(DG8,"#,##0.0"),"-","△")&amp;"】")</f>
        <v>【56.4】</v>
      </c>
      <c r="DH6" s="55">
        <f>IF(DH8="-",NA(),DH8)</f>
        <v>14.6</v>
      </c>
      <c r="DI6" s="55">
        <f t="shared" ref="DI6:DQ6" si="12">IF(DI8="-",NA(),DI8)</f>
        <v>14.5</v>
      </c>
      <c r="DJ6" s="55">
        <f t="shared" si="12"/>
        <v>14.5</v>
      </c>
      <c r="DK6" s="55">
        <f t="shared" si="12"/>
        <v>13.3</v>
      </c>
      <c r="DL6" s="55">
        <f t="shared" si="12"/>
        <v>13.7</v>
      </c>
      <c r="DM6" s="55">
        <f t="shared" si="12"/>
        <v>18.3</v>
      </c>
      <c r="DN6" s="55">
        <f t="shared" si="12"/>
        <v>17.7</v>
      </c>
      <c r="DO6" s="55">
        <f t="shared" si="12"/>
        <v>17.5</v>
      </c>
      <c r="DP6" s="55">
        <f t="shared" si="12"/>
        <v>17.5</v>
      </c>
      <c r="DQ6" s="55">
        <f t="shared" si="12"/>
        <v>17.3</v>
      </c>
      <c r="DR6" s="55" t="str">
        <f>IF(DR8="-","【-】","【"&amp;SUBSTITUTE(TEXT(DR8,"#,##0.0"),"-","△")&amp;"】")</f>
        <v>【24.8】</v>
      </c>
      <c r="DS6" s="55">
        <f>IF(DS8="-",NA(),DS8)</f>
        <v>44</v>
      </c>
      <c r="DT6" s="55">
        <f t="shared" ref="DT6:EB6" si="13">IF(DT8="-",NA(),DT8)</f>
        <v>46.4</v>
      </c>
      <c r="DU6" s="55">
        <f t="shared" si="13"/>
        <v>49</v>
      </c>
      <c r="DV6" s="55">
        <f t="shared" si="13"/>
        <v>51.1</v>
      </c>
      <c r="DW6" s="55">
        <f t="shared" si="13"/>
        <v>50.2</v>
      </c>
      <c r="DX6" s="55">
        <f t="shared" si="13"/>
        <v>53.5</v>
      </c>
      <c r="DY6" s="55">
        <f t="shared" si="13"/>
        <v>54.1</v>
      </c>
      <c r="DZ6" s="55">
        <f t="shared" si="13"/>
        <v>54.6</v>
      </c>
      <c r="EA6" s="55">
        <f t="shared" si="13"/>
        <v>56.9</v>
      </c>
      <c r="EB6" s="55">
        <f t="shared" si="13"/>
        <v>58.1</v>
      </c>
      <c r="EC6" s="55" t="str">
        <f>IF(EC8="-","【-】","【"&amp;SUBSTITUTE(TEXT(EC8,"#,##0.0"),"-","△")&amp;"】")</f>
        <v>【56.0】</v>
      </c>
      <c r="ED6" s="55">
        <f>IF(ED8="-",NA(),ED8)</f>
        <v>72</v>
      </c>
      <c r="EE6" s="55">
        <f t="shared" ref="EE6:EM6" si="14">IF(EE8="-",NA(),EE8)</f>
        <v>75.7</v>
      </c>
      <c r="EF6" s="55">
        <f t="shared" si="14"/>
        <v>78.8</v>
      </c>
      <c r="EG6" s="55">
        <f t="shared" si="14"/>
        <v>79.5</v>
      </c>
      <c r="EH6" s="55">
        <f t="shared" si="14"/>
        <v>66.400000000000006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39248903</v>
      </c>
      <c r="EP6" s="56">
        <f t="shared" ref="EP6:EX6" si="15">IF(EP8="-",NA(),EP8)</f>
        <v>39127964</v>
      </c>
      <c r="EQ6" s="56">
        <f t="shared" si="15"/>
        <v>38944426</v>
      </c>
      <c r="ER6" s="56">
        <f t="shared" si="15"/>
        <v>39296826</v>
      </c>
      <c r="ES6" s="56">
        <f t="shared" si="15"/>
        <v>39317215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165</v>
      </c>
      <c r="B7" s="53">
        <f t="shared" ref="B7:AH7" si="16">B8</f>
        <v>2021</v>
      </c>
      <c r="C7" s="53">
        <f t="shared" si="16"/>
        <v>432121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24</v>
      </c>
      <c r="R7" s="53" t="str">
        <f t="shared" si="16"/>
        <v>対象</v>
      </c>
      <c r="S7" s="53" t="str">
        <f t="shared" si="16"/>
        <v>ド 透 訓</v>
      </c>
      <c r="T7" s="53" t="str">
        <f t="shared" si="16"/>
        <v>救 臨 へ 災 輪</v>
      </c>
      <c r="U7" s="54">
        <f>U8</f>
        <v>25652</v>
      </c>
      <c r="V7" s="54">
        <f>V8</f>
        <v>11805</v>
      </c>
      <c r="W7" s="53" t="str">
        <f>W8</f>
        <v>-</v>
      </c>
      <c r="X7" s="53" t="str">
        <f t="shared" si="16"/>
        <v>第１種該当</v>
      </c>
      <c r="Y7" s="53" t="str">
        <f t="shared" si="16"/>
        <v>１０：１</v>
      </c>
      <c r="Z7" s="54">
        <f t="shared" si="16"/>
        <v>149</v>
      </c>
      <c r="AA7" s="54">
        <f t="shared" si="16"/>
        <v>46</v>
      </c>
      <c r="AB7" s="54" t="str">
        <f t="shared" si="16"/>
        <v>-</v>
      </c>
      <c r="AC7" s="54" t="str">
        <f t="shared" si="16"/>
        <v>-</v>
      </c>
      <c r="AD7" s="54" t="str">
        <f t="shared" si="16"/>
        <v>-</v>
      </c>
      <c r="AE7" s="54">
        <f t="shared" si="16"/>
        <v>195</v>
      </c>
      <c r="AF7" s="54">
        <f t="shared" si="16"/>
        <v>125</v>
      </c>
      <c r="AG7" s="54">
        <f t="shared" si="16"/>
        <v>46</v>
      </c>
      <c r="AH7" s="54">
        <f t="shared" si="16"/>
        <v>171</v>
      </c>
      <c r="AI7" s="55">
        <f>AI8</f>
        <v>98.8</v>
      </c>
      <c r="AJ7" s="55">
        <f t="shared" ref="AJ7:AR7" si="17">AJ8</f>
        <v>100.2</v>
      </c>
      <c r="AK7" s="55">
        <f t="shared" si="17"/>
        <v>98.4</v>
      </c>
      <c r="AL7" s="55">
        <f t="shared" si="17"/>
        <v>110.6</v>
      </c>
      <c r="AM7" s="55">
        <f t="shared" si="17"/>
        <v>110.6</v>
      </c>
      <c r="AN7" s="55">
        <f t="shared" si="17"/>
        <v>96.6</v>
      </c>
      <c r="AO7" s="55">
        <f t="shared" si="17"/>
        <v>97.2</v>
      </c>
      <c r="AP7" s="55">
        <f t="shared" si="17"/>
        <v>96.9</v>
      </c>
      <c r="AQ7" s="55">
        <f t="shared" si="17"/>
        <v>100.6</v>
      </c>
      <c r="AR7" s="55">
        <f t="shared" si="17"/>
        <v>105.9</v>
      </c>
      <c r="AS7" s="55"/>
      <c r="AT7" s="55">
        <f>AT8</f>
        <v>98</v>
      </c>
      <c r="AU7" s="55">
        <f t="shared" ref="AU7:BC7" si="18">AU8</f>
        <v>97.1</v>
      </c>
      <c r="AV7" s="55">
        <f t="shared" si="18"/>
        <v>99.8</v>
      </c>
      <c r="AW7" s="55">
        <f t="shared" si="18"/>
        <v>105.1</v>
      </c>
      <c r="AX7" s="55">
        <f t="shared" si="18"/>
        <v>99.5</v>
      </c>
      <c r="AY7" s="55">
        <f t="shared" si="18"/>
        <v>83.9</v>
      </c>
      <c r="AZ7" s="55">
        <f t="shared" si="18"/>
        <v>84</v>
      </c>
      <c r="BA7" s="55">
        <f t="shared" si="18"/>
        <v>84.3</v>
      </c>
      <c r="BB7" s="55">
        <f t="shared" si="18"/>
        <v>80.7</v>
      </c>
      <c r="BC7" s="55">
        <f t="shared" si="18"/>
        <v>82.2</v>
      </c>
      <c r="BD7" s="55"/>
      <c r="BE7" s="55">
        <f>BE8</f>
        <v>36.6</v>
      </c>
      <c r="BF7" s="55">
        <f t="shared" ref="BF7:BN7" si="19">BF8</f>
        <v>38.200000000000003</v>
      </c>
      <c r="BG7" s="55">
        <f t="shared" si="19"/>
        <v>38.200000000000003</v>
      </c>
      <c r="BH7" s="55">
        <f t="shared" si="19"/>
        <v>24.8</v>
      </c>
      <c r="BI7" s="55">
        <f t="shared" si="19"/>
        <v>12.5</v>
      </c>
      <c r="BJ7" s="55">
        <f t="shared" si="19"/>
        <v>116.9</v>
      </c>
      <c r="BK7" s="55">
        <f t="shared" si="19"/>
        <v>117.1</v>
      </c>
      <c r="BL7" s="55">
        <f t="shared" si="19"/>
        <v>120.5</v>
      </c>
      <c r="BM7" s="55">
        <f t="shared" si="19"/>
        <v>124.2</v>
      </c>
      <c r="BN7" s="55">
        <f t="shared" si="19"/>
        <v>121.6</v>
      </c>
      <c r="BO7" s="55"/>
      <c r="BP7" s="55">
        <f>BP8</f>
        <v>82.6</v>
      </c>
      <c r="BQ7" s="55">
        <f t="shared" ref="BQ7:BY7" si="20">BQ8</f>
        <v>78.599999999999994</v>
      </c>
      <c r="BR7" s="55">
        <f t="shared" si="20"/>
        <v>80.8</v>
      </c>
      <c r="BS7" s="55">
        <f t="shared" si="20"/>
        <v>82</v>
      </c>
      <c r="BT7" s="55">
        <f t="shared" si="20"/>
        <v>78.7</v>
      </c>
      <c r="BU7" s="55">
        <f t="shared" si="20"/>
        <v>69.7</v>
      </c>
      <c r="BV7" s="55">
        <f t="shared" si="20"/>
        <v>70.099999999999994</v>
      </c>
      <c r="BW7" s="55">
        <f t="shared" si="20"/>
        <v>70.400000000000006</v>
      </c>
      <c r="BX7" s="55">
        <f t="shared" si="20"/>
        <v>65.8</v>
      </c>
      <c r="BY7" s="55">
        <f t="shared" si="20"/>
        <v>65</v>
      </c>
      <c r="BZ7" s="55"/>
      <c r="CA7" s="56">
        <f>CA8</f>
        <v>28831</v>
      </c>
      <c r="CB7" s="56">
        <f t="shared" ref="CB7:CJ7" si="21">CB8</f>
        <v>30445</v>
      </c>
      <c r="CC7" s="56">
        <f t="shared" si="21"/>
        <v>31352</v>
      </c>
      <c r="CD7" s="56">
        <f t="shared" si="21"/>
        <v>31315</v>
      </c>
      <c r="CE7" s="56">
        <f t="shared" si="21"/>
        <v>31445</v>
      </c>
      <c r="CF7" s="56">
        <f t="shared" si="21"/>
        <v>34136</v>
      </c>
      <c r="CG7" s="56">
        <f t="shared" si="21"/>
        <v>34924</v>
      </c>
      <c r="CH7" s="56">
        <f t="shared" si="21"/>
        <v>35788</v>
      </c>
      <c r="CI7" s="56">
        <f t="shared" si="21"/>
        <v>37855</v>
      </c>
      <c r="CJ7" s="56">
        <f t="shared" si="21"/>
        <v>39289</v>
      </c>
      <c r="CK7" s="55"/>
      <c r="CL7" s="56">
        <f>CL8</f>
        <v>7009</v>
      </c>
      <c r="CM7" s="56">
        <f t="shared" ref="CM7:CU7" si="22">CM8</f>
        <v>7207</v>
      </c>
      <c r="CN7" s="56">
        <f t="shared" si="22"/>
        <v>7174</v>
      </c>
      <c r="CO7" s="56">
        <f t="shared" si="22"/>
        <v>7877</v>
      </c>
      <c r="CP7" s="56">
        <f t="shared" si="22"/>
        <v>7977</v>
      </c>
      <c r="CQ7" s="56">
        <f t="shared" si="22"/>
        <v>10130</v>
      </c>
      <c r="CR7" s="56">
        <f t="shared" si="22"/>
        <v>10244</v>
      </c>
      <c r="CS7" s="56">
        <f t="shared" si="22"/>
        <v>10602</v>
      </c>
      <c r="CT7" s="56">
        <f t="shared" si="22"/>
        <v>11234</v>
      </c>
      <c r="CU7" s="56">
        <f t="shared" si="22"/>
        <v>11512</v>
      </c>
      <c r="CV7" s="55"/>
      <c r="CW7" s="55">
        <f>CW8</f>
        <v>67.2</v>
      </c>
      <c r="CX7" s="55">
        <f t="shared" ref="CX7:DF7" si="23">CX8</f>
        <v>69.400000000000006</v>
      </c>
      <c r="CY7" s="55">
        <f t="shared" si="23"/>
        <v>67.099999999999994</v>
      </c>
      <c r="CZ7" s="55">
        <f t="shared" si="23"/>
        <v>64.8</v>
      </c>
      <c r="DA7" s="55">
        <f t="shared" si="23"/>
        <v>63.4</v>
      </c>
      <c r="DB7" s="55">
        <f t="shared" si="23"/>
        <v>63.4</v>
      </c>
      <c r="DC7" s="55">
        <f t="shared" si="23"/>
        <v>63.7</v>
      </c>
      <c r="DD7" s="55">
        <f t="shared" si="23"/>
        <v>63.3</v>
      </c>
      <c r="DE7" s="55">
        <f t="shared" si="23"/>
        <v>68.5</v>
      </c>
      <c r="DF7" s="55">
        <f t="shared" si="23"/>
        <v>67.099999999999994</v>
      </c>
      <c r="DG7" s="55"/>
      <c r="DH7" s="55">
        <f>DH8</f>
        <v>14.6</v>
      </c>
      <c r="DI7" s="55">
        <f t="shared" ref="DI7:DQ7" si="24">DI8</f>
        <v>14.5</v>
      </c>
      <c r="DJ7" s="55">
        <f t="shared" si="24"/>
        <v>14.5</v>
      </c>
      <c r="DK7" s="55">
        <f t="shared" si="24"/>
        <v>13.3</v>
      </c>
      <c r="DL7" s="55">
        <f t="shared" si="24"/>
        <v>13.7</v>
      </c>
      <c r="DM7" s="55">
        <f t="shared" si="24"/>
        <v>18.3</v>
      </c>
      <c r="DN7" s="55">
        <f t="shared" si="24"/>
        <v>17.7</v>
      </c>
      <c r="DO7" s="55">
        <f t="shared" si="24"/>
        <v>17.5</v>
      </c>
      <c r="DP7" s="55">
        <f t="shared" si="24"/>
        <v>17.5</v>
      </c>
      <c r="DQ7" s="55">
        <f t="shared" si="24"/>
        <v>17.3</v>
      </c>
      <c r="DR7" s="55"/>
      <c r="DS7" s="55">
        <f>DS8</f>
        <v>44</v>
      </c>
      <c r="DT7" s="55">
        <f t="shared" ref="DT7:EB7" si="25">DT8</f>
        <v>46.4</v>
      </c>
      <c r="DU7" s="55">
        <f t="shared" si="25"/>
        <v>49</v>
      </c>
      <c r="DV7" s="55">
        <f t="shared" si="25"/>
        <v>51.1</v>
      </c>
      <c r="DW7" s="55">
        <f t="shared" si="25"/>
        <v>50.2</v>
      </c>
      <c r="DX7" s="55">
        <f t="shared" si="25"/>
        <v>53.5</v>
      </c>
      <c r="DY7" s="55">
        <f t="shared" si="25"/>
        <v>54.1</v>
      </c>
      <c r="DZ7" s="55">
        <f t="shared" si="25"/>
        <v>54.6</v>
      </c>
      <c r="EA7" s="55">
        <f t="shared" si="25"/>
        <v>56.9</v>
      </c>
      <c r="EB7" s="55">
        <f t="shared" si="25"/>
        <v>58.1</v>
      </c>
      <c r="EC7" s="55"/>
      <c r="ED7" s="55">
        <f>ED8</f>
        <v>72</v>
      </c>
      <c r="EE7" s="55">
        <f t="shared" ref="EE7:EM7" si="26">EE8</f>
        <v>75.7</v>
      </c>
      <c r="EF7" s="55">
        <f t="shared" si="26"/>
        <v>78.8</v>
      </c>
      <c r="EG7" s="55">
        <f t="shared" si="26"/>
        <v>79.5</v>
      </c>
      <c r="EH7" s="55">
        <f t="shared" si="26"/>
        <v>66.400000000000006</v>
      </c>
      <c r="EI7" s="55">
        <f t="shared" si="26"/>
        <v>71.3</v>
      </c>
      <c r="EJ7" s="55">
        <f t="shared" si="26"/>
        <v>71.400000000000006</v>
      </c>
      <c r="EK7" s="55">
        <f t="shared" si="26"/>
        <v>71.7</v>
      </c>
      <c r="EL7" s="55">
        <f t="shared" si="26"/>
        <v>72.900000000000006</v>
      </c>
      <c r="EM7" s="55">
        <f t="shared" si="26"/>
        <v>73.900000000000006</v>
      </c>
      <c r="EN7" s="55"/>
      <c r="EO7" s="56">
        <f>EO8</f>
        <v>39248903</v>
      </c>
      <c r="EP7" s="56">
        <f t="shared" ref="EP7:EX7" si="27">EP8</f>
        <v>39127964</v>
      </c>
      <c r="EQ7" s="56">
        <f t="shared" si="27"/>
        <v>38944426</v>
      </c>
      <c r="ER7" s="56">
        <f t="shared" si="27"/>
        <v>39296826</v>
      </c>
      <c r="ES7" s="56">
        <f t="shared" si="27"/>
        <v>39317215</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432121</v>
      </c>
      <c r="D8" s="58">
        <v>46</v>
      </c>
      <c r="E8" s="58">
        <v>6</v>
      </c>
      <c r="F8" s="58">
        <v>0</v>
      </c>
      <c r="G8" s="58">
        <v>1</v>
      </c>
      <c r="H8" s="58" t="s">
        <v>166</v>
      </c>
      <c r="I8" s="58" t="s">
        <v>167</v>
      </c>
      <c r="J8" s="58" t="s">
        <v>168</v>
      </c>
      <c r="K8" s="58" t="s">
        <v>169</v>
      </c>
      <c r="L8" s="58" t="s">
        <v>170</v>
      </c>
      <c r="M8" s="58" t="s">
        <v>171</v>
      </c>
      <c r="N8" s="58" t="s">
        <v>172</v>
      </c>
      <c r="O8" s="58" t="s">
        <v>173</v>
      </c>
      <c r="P8" s="58" t="s">
        <v>174</v>
      </c>
      <c r="Q8" s="59">
        <v>24</v>
      </c>
      <c r="R8" s="58" t="s">
        <v>175</v>
      </c>
      <c r="S8" s="58" t="s">
        <v>176</v>
      </c>
      <c r="T8" s="58" t="s">
        <v>177</v>
      </c>
      <c r="U8" s="59">
        <v>25652</v>
      </c>
      <c r="V8" s="59">
        <v>11805</v>
      </c>
      <c r="W8" s="58" t="s">
        <v>39</v>
      </c>
      <c r="X8" s="58" t="s">
        <v>178</v>
      </c>
      <c r="Y8" s="60" t="s">
        <v>179</v>
      </c>
      <c r="Z8" s="59">
        <v>149</v>
      </c>
      <c r="AA8" s="59">
        <v>46</v>
      </c>
      <c r="AB8" s="59" t="s">
        <v>39</v>
      </c>
      <c r="AC8" s="59" t="s">
        <v>39</v>
      </c>
      <c r="AD8" s="59" t="s">
        <v>39</v>
      </c>
      <c r="AE8" s="59">
        <v>195</v>
      </c>
      <c r="AF8" s="59">
        <v>125</v>
      </c>
      <c r="AG8" s="59">
        <v>46</v>
      </c>
      <c r="AH8" s="59">
        <v>171</v>
      </c>
      <c r="AI8" s="61">
        <v>98.8</v>
      </c>
      <c r="AJ8" s="61">
        <v>100.2</v>
      </c>
      <c r="AK8" s="61">
        <v>98.4</v>
      </c>
      <c r="AL8" s="61">
        <v>110.6</v>
      </c>
      <c r="AM8" s="61">
        <v>110.6</v>
      </c>
      <c r="AN8" s="61">
        <v>96.6</v>
      </c>
      <c r="AO8" s="61">
        <v>97.2</v>
      </c>
      <c r="AP8" s="61">
        <v>96.9</v>
      </c>
      <c r="AQ8" s="61">
        <v>100.6</v>
      </c>
      <c r="AR8" s="61">
        <v>105.9</v>
      </c>
      <c r="AS8" s="61">
        <v>106.2</v>
      </c>
      <c r="AT8" s="61">
        <v>98</v>
      </c>
      <c r="AU8" s="61">
        <v>97.1</v>
      </c>
      <c r="AV8" s="61">
        <v>99.8</v>
      </c>
      <c r="AW8" s="61">
        <v>105.1</v>
      </c>
      <c r="AX8" s="61">
        <v>99.5</v>
      </c>
      <c r="AY8" s="61">
        <v>83.9</v>
      </c>
      <c r="AZ8" s="61">
        <v>84</v>
      </c>
      <c r="BA8" s="61">
        <v>84.3</v>
      </c>
      <c r="BB8" s="61">
        <v>80.7</v>
      </c>
      <c r="BC8" s="61">
        <v>82.2</v>
      </c>
      <c r="BD8" s="61">
        <v>86.6</v>
      </c>
      <c r="BE8" s="62">
        <v>36.6</v>
      </c>
      <c r="BF8" s="62">
        <v>38.200000000000003</v>
      </c>
      <c r="BG8" s="62">
        <v>38.200000000000003</v>
      </c>
      <c r="BH8" s="62">
        <v>24.8</v>
      </c>
      <c r="BI8" s="62">
        <v>12.5</v>
      </c>
      <c r="BJ8" s="62">
        <v>116.9</v>
      </c>
      <c r="BK8" s="62">
        <v>117.1</v>
      </c>
      <c r="BL8" s="62">
        <v>120.5</v>
      </c>
      <c r="BM8" s="62">
        <v>124.2</v>
      </c>
      <c r="BN8" s="62">
        <v>121.6</v>
      </c>
      <c r="BO8" s="62">
        <v>70.7</v>
      </c>
      <c r="BP8" s="61">
        <v>82.6</v>
      </c>
      <c r="BQ8" s="61">
        <v>78.599999999999994</v>
      </c>
      <c r="BR8" s="61">
        <v>80.8</v>
      </c>
      <c r="BS8" s="61">
        <v>82</v>
      </c>
      <c r="BT8" s="61">
        <v>78.7</v>
      </c>
      <c r="BU8" s="61">
        <v>69.7</v>
      </c>
      <c r="BV8" s="61">
        <v>70.099999999999994</v>
      </c>
      <c r="BW8" s="61">
        <v>70.400000000000006</v>
      </c>
      <c r="BX8" s="61">
        <v>65.8</v>
      </c>
      <c r="BY8" s="61">
        <v>65</v>
      </c>
      <c r="BZ8" s="61">
        <v>67.099999999999994</v>
      </c>
      <c r="CA8" s="62">
        <v>28831</v>
      </c>
      <c r="CB8" s="62">
        <v>30445</v>
      </c>
      <c r="CC8" s="62">
        <v>31352</v>
      </c>
      <c r="CD8" s="62">
        <v>31315</v>
      </c>
      <c r="CE8" s="62">
        <v>31445</v>
      </c>
      <c r="CF8" s="62">
        <v>34136</v>
      </c>
      <c r="CG8" s="62">
        <v>34924</v>
      </c>
      <c r="CH8" s="62">
        <v>35788</v>
      </c>
      <c r="CI8" s="62">
        <v>37855</v>
      </c>
      <c r="CJ8" s="62">
        <v>39289</v>
      </c>
      <c r="CK8" s="61">
        <v>59287</v>
      </c>
      <c r="CL8" s="62">
        <v>7009</v>
      </c>
      <c r="CM8" s="62">
        <v>7207</v>
      </c>
      <c r="CN8" s="62">
        <v>7174</v>
      </c>
      <c r="CO8" s="62">
        <v>7877</v>
      </c>
      <c r="CP8" s="62">
        <v>7977</v>
      </c>
      <c r="CQ8" s="62">
        <v>10130</v>
      </c>
      <c r="CR8" s="62">
        <v>10244</v>
      </c>
      <c r="CS8" s="62">
        <v>10602</v>
      </c>
      <c r="CT8" s="62">
        <v>11234</v>
      </c>
      <c r="CU8" s="62">
        <v>11512</v>
      </c>
      <c r="CV8" s="61">
        <v>17202</v>
      </c>
      <c r="CW8" s="62">
        <v>67.2</v>
      </c>
      <c r="CX8" s="62">
        <v>69.400000000000006</v>
      </c>
      <c r="CY8" s="62">
        <v>67.099999999999994</v>
      </c>
      <c r="CZ8" s="62">
        <v>64.8</v>
      </c>
      <c r="DA8" s="62">
        <v>63.4</v>
      </c>
      <c r="DB8" s="62">
        <v>63.4</v>
      </c>
      <c r="DC8" s="62">
        <v>63.7</v>
      </c>
      <c r="DD8" s="62">
        <v>63.3</v>
      </c>
      <c r="DE8" s="62">
        <v>68.5</v>
      </c>
      <c r="DF8" s="62">
        <v>67.099999999999994</v>
      </c>
      <c r="DG8" s="62">
        <v>56.4</v>
      </c>
      <c r="DH8" s="62">
        <v>14.6</v>
      </c>
      <c r="DI8" s="62">
        <v>14.5</v>
      </c>
      <c r="DJ8" s="62">
        <v>14.5</v>
      </c>
      <c r="DK8" s="62">
        <v>13.3</v>
      </c>
      <c r="DL8" s="62">
        <v>13.7</v>
      </c>
      <c r="DM8" s="62">
        <v>18.3</v>
      </c>
      <c r="DN8" s="62">
        <v>17.7</v>
      </c>
      <c r="DO8" s="62">
        <v>17.5</v>
      </c>
      <c r="DP8" s="62">
        <v>17.5</v>
      </c>
      <c r="DQ8" s="62">
        <v>17.3</v>
      </c>
      <c r="DR8" s="62">
        <v>24.8</v>
      </c>
      <c r="DS8" s="61">
        <v>44</v>
      </c>
      <c r="DT8" s="61">
        <v>46.4</v>
      </c>
      <c r="DU8" s="61">
        <v>49</v>
      </c>
      <c r="DV8" s="61">
        <v>51.1</v>
      </c>
      <c r="DW8" s="61">
        <v>50.2</v>
      </c>
      <c r="DX8" s="61">
        <v>53.5</v>
      </c>
      <c r="DY8" s="61">
        <v>54.1</v>
      </c>
      <c r="DZ8" s="61">
        <v>54.6</v>
      </c>
      <c r="EA8" s="61">
        <v>56.9</v>
      </c>
      <c r="EB8" s="61">
        <v>58.1</v>
      </c>
      <c r="EC8" s="61">
        <v>56</v>
      </c>
      <c r="ED8" s="61">
        <v>72</v>
      </c>
      <c r="EE8" s="61">
        <v>75.7</v>
      </c>
      <c r="EF8" s="61">
        <v>78.8</v>
      </c>
      <c r="EG8" s="61">
        <v>79.5</v>
      </c>
      <c r="EH8" s="61">
        <v>66.400000000000006</v>
      </c>
      <c r="EI8" s="61">
        <v>71.3</v>
      </c>
      <c r="EJ8" s="61">
        <v>71.400000000000006</v>
      </c>
      <c r="EK8" s="61">
        <v>71.7</v>
      </c>
      <c r="EL8" s="61">
        <v>72.900000000000006</v>
      </c>
      <c r="EM8" s="61">
        <v>73.900000000000006</v>
      </c>
      <c r="EN8" s="61">
        <v>70.7</v>
      </c>
      <c r="EO8" s="62">
        <v>39248903</v>
      </c>
      <c r="EP8" s="62">
        <v>39127964</v>
      </c>
      <c r="EQ8" s="62">
        <v>38944426</v>
      </c>
      <c r="ER8" s="62">
        <v>39296826</v>
      </c>
      <c r="ES8" s="62">
        <v>39317215</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2023-01-12T09:31:39Z</cp:lastPrinted>
  <dcterms:created xsi:type="dcterms:W3CDTF">2022-12-01T02:31:57Z</dcterms:created>
  <dcterms:modified xsi:type="dcterms:W3CDTF">2023-02-10T00:26:03Z</dcterms:modified>
  <cp:category/>
</cp:coreProperties>
</file>