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工業用水道課\＠令和04年度\記録用フォルダ\調査関係\【〆123】公営企業に係る経営比較分析表（令和３年度決算）の分析等について\"/>
    </mc:Choice>
  </mc:AlternateContent>
  <workbookProtection workbookAlgorithmName="SHA-512" workbookHashValue="6gA4v2FWEioh5HXLO1TD6ubGZ/yO7UbJkML/d1ZdWqhW1OlIicB9G22BR6vEhwyPQVVObjeixWy+XYmP3vOF6A==" workbookSaltValue="g9z87KYP6j7LR4DYEwnXA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<sst xmlns="http://schemas.openxmlformats.org/spreadsheetml/2006/main" count="262" uniqueCount="107">
  <si>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</si>
  <si>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</si>
  <si>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</si>
  <si>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</si>
  <si>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</si>
  <si>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</si>
  <si>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</si>
  <si>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</si>
  <si>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</si>
  <si>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</si>
  <si>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</si>
  <si>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</si>
  <si>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</si>
  <si>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</si>
  <si>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</si>
  <si>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</si>
  <si>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</si>
  <si>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</si>
  <si>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</si>
  <si>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</si>
  <si>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</si>
  <si>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</si>
  <si>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</si>
  <si>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</si>
  <si>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</si>
  <si>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</si>
  <si>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</si>
  <si>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</si>
  <si>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</si>
  <si>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</si>
  <si>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</si>
  <si>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</si>
  <si>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</si>
  <si>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</si>
  <si>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</si>
  <si>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</si>
  <si>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</si>
  <si>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</si>
  <si>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</si>
  <si>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</si>
  <si>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</si>
  <si>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</si>
  <si>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</si>
  <si>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</si>
  <si>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</si>
  <si>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</si>
  <si>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</si>
  <si>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</si>
  <si>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</si>
  <si>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</si>
  <si>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</si>
  <si>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</si>
  <si>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</si>
  <si>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</si>
  <si>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</si>
  <si>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</si>
  <si>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</si>
  <si>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</si>
  <si>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</si>
  <si>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</si>
  <si>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</si>
  <si>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</si>
  <si>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</si>
  <si>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</si>
  <si>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</si>
  <si>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</si>
  <si>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</si>
  <si>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</si>
  <si>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</si>
  <si>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</si>
  <si>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</si>
  <si>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</si>
  <si>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</si>
  <si>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</si>
  <si>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</si>
  <si>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</si>
  <si>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</si>
  <si>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</si>
  <si>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</si>
  <si>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</si>
  <si>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</si>
  <si>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</si>
  <si>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</si>
  <si>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</si>
  <si>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</si>
  <si>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</si>
  <si>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</si>
  <si>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</si>
  <si>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434035</t>
  </si>
  <si>
    <t>46</t>
  </si>
  <si>
    <t>02</t>
  </si>
  <si>
    <t>0</t>
  </si>
  <si>
    <t>000</t>
  </si>
  <si>
    <t>熊本県　大津町</t>
  </si>
  <si>
    <t>法適用</t>
  </si>
  <si>
    <t>工業用水道事業</t>
  </si>
  <si>
    <t>極小規模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</si>
  <si>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</si>
  <si>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</si>
  <si>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</si>
  <si>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</si>
  <si>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</si>
  <si>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</si>
  <si>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</si>
  <si>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令和元年度に新たな水源地整備に投資したことにより減価償却費が上昇したが、経常収支比率は100％以上であり良好です。　　　　　　　　　　　　　　　　　　
②累積欠損金比率
　累積欠損金は発生しておりません。　　　　　　　　　　　　　　　　　　　　　　　　　③流動比率
　類似団体と比較しても大幅に高い数値を示しており、短期的な支払能力は十分備わっています。
④企業債残高対給水収益比率
　平成13年度を最後に借入を行っておらず、また、その償還が進んできていることから類似団体と比較しても大幅に低い数値となっています。今後は経営戦略計画に基づいて企業債の借入を行う予定であり、有効に活用していくこととしています。
⑤料金回収率
　100％以上であり、給水に係る費用を給水収益で賄えています。　　　　　　　　　　　　　　　　　　　　　　　　　　　　　　　　　　　　　　　　　⑥給水原価
　良質な地下水を水源としており、類似団体と比較しても低い水準で推移しています。
⑦施設利用率
　類似団体と比較しても高い数値となっており、有効に施設利用ができています。　
⑧契約率
　類似団体と比較しても高い数値となっており、有効な契約率となっています。</t>
    <phoneticPr fontId="5"/>
  </si>
  <si>
    <t>１．経営の健全性・効率性に係る指標を分析すると、概ね健全な経営ができています。新たな水源地の整備が完了したため企業からの給水量増の要望にも応えることができ、施設利用率や契約率の向上が期待できます。
２．資産の老朽化が進んでおり、経営戦略等に基づいた更新を行っていく必要があります。　　　　　　　　　　　　　　　　３．引き続き、給水収益で効果的な事業運営を行うとともに、企業債の活用も検討しながら、施設・管路の更新を図り、健全で効率的な経営を目指します。</t>
    <phoneticPr fontId="5"/>
  </si>
  <si>
    <t>①有形固定資産減価償却率
　新たな水源地整備の投資によりR01年度に率は減少しているが、償却資産の老朽化が進んできており、経営戦略やR3年度に策定した更新計画を基に更新を行っていく必要があります。　　　　　　
②管路経年化率
　現在のところ法定耐用年数を経過した管路はありませんが、経営戦略を基に更新を行っていく必要があります。
③管路更新率
　当該年度に更新した管路はありませんでした。</t>
    <rPh sb="68" eb="70">
      <t>ネンド</t>
    </rPh>
    <rPh sb="71" eb="73">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</si>
</sst>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62.13</c:v>
                </c:pt>
                <c:pt idx="1">
                  <c:v>63.65</c:v>
                </c:pt>
                <c:pt idx="2">
                  <c:v>44.76</c:v>
                </c:pt>
                <c:pt idx="3">
                  <c:v>45.91</c:v>
                </c:pt>
                <c:pt idx="4">
                  <c:v>48.94</c:v>
                </c:pt>
              </c:numCache>
            </c:numRef>
          </c:val>
          <c:extLst>
            <c:ext xmlns:c16="http://schemas.microsoft.com/office/drawing/2014/chart" uri="{C3380CC4-5D6E-409C-BE32-E72D297353CC}">
              <c16:uniqueId val="{00000000-F60F-439F-A72C-9204BC6BF7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F60F-439F-A72C-9204BC6BF7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07-49DC-B387-59F8AFC4B3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FC07-49DC-B387-59F8AFC4B3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152.27000000000001</c:v>
                </c:pt>
                <c:pt idx="1">
                  <c:v>145.99</c:v>
                </c:pt>
                <c:pt idx="2">
                  <c:v>109.71</c:v>
                </c:pt>
                <c:pt idx="3">
                  <c:v>106.23</c:v>
                </c:pt>
                <c:pt idx="4">
                  <c:v>103.91</c:v>
                </c:pt>
              </c:numCache>
            </c:numRef>
          </c:val>
          <c:extLst>
            <c:ext xmlns:c16="http://schemas.microsoft.com/office/drawing/2014/chart" uri="{C3380CC4-5D6E-409C-BE32-E72D297353CC}">
              <c16:uniqueId val="{00000000-B2EA-4639-B1B7-2F23D88DFE8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B2EA-4639-B1B7-2F23D88DFE8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E8-47F0-BCC6-D66C4C6CB4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F6E8-47F0-BCC6-D66C4C6CB4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A2-48F1-A565-BFB68637063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9EA2-48F1-A565-BFB68637063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3090.74</c:v>
                </c:pt>
                <c:pt idx="1">
                  <c:v>3114.05</c:v>
                </c:pt>
                <c:pt idx="2">
                  <c:v>233.23</c:v>
                </c:pt>
                <c:pt idx="3">
                  <c:v>1708.84</c:v>
                </c:pt>
                <c:pt idx="4">
                  <c:v>1492.92</c:v>
                </c:pt>
              </c:numCache>
            </c:numRef>
          </c:val>
          <c:extLst>
            <c:ext xmlns:c16="http://schemas.microsoft.com/office/drawing/2014/chart" uri="{C3380CC4-5D6E-409C-BE32-E72D297353CC}">
              <c16:uniqueId val="{00000000-1ECB-4C4A-B9DE-807393EF73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1ECB-4C4A-B9DE-807393EF73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7.59</c:v>
                </c:pt>
                <c:pt idx="1">
                  <c:v>5.0199999999999996</c:v>
                </c:pt>
                <c:pt idx="2">
                  <c:v>4.5599999999999996</c:v>
                </c:pt>
                <c:pt idx="3">
                  <c:v>4.1100000000000003</c:v>
                </c:pt>
                <c:pt idx="4">
                  <c:v>3.5</c:v>
                </c:pt>
              </c:numCache>
            </c:numRef>
          </c:val>
          <c:extLst>
            <c:ext xmlns:c16="http://schemas.microsoft.com/office/drawing/2014/chart" uri="{C3380CC4-5D6E-409C-BE32-E72D297353CC}">
              <c16:uniqueId val="{00000000-A7BE-460A-87D5-5CA0D986981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A7BE-460A-87D5-5CA0D986981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153.59</c:v>
                </c:pt>
                <c:pt idx="1">
                  <c:v>147.61000000000001</c:v>
                </c:pt>
                <c:pt idx="2">
                  <c:v>109.92</c:v>
                </c:pt>
                <c:pt idx="3">
                  <c:v>106.39</c:v>
                </c:pt>
                <c:pt idx="4">
                  <c:v>104.02</c:v>
                </c:pt>
              </c:numCache>
            </c:numRef>
          </c:val>
          <c:extLst>
            <c:ext xmlns:c16="http://schemas.microsoft.com/office/drawing/2014/chart" uri="{C3380CC4-5D6E-409C-BE32-E72D297353CC}">
              <c16:uniqueId val="{00000000-BF7F-4B0D-8320-B31D1CF72E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BF7F-4B0D-8320-B31D1CF72E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31.91</c:v>
                </c:pt>
                <c:pt idx="1">
                  <c:v>32.56</c:v>
                </c:pt>
                <c:pt idx="2">
                  <c:v>41.69</c:v>
                </c:pt>
                <c:pt idx="3">
                  <c:v>43.43</c:v>
                </c:pt>
                <c:pt idx="4">
                  <c:v>45.16</c:v>
                </c:pt>
              </c:numCache>
            </c:numRef>
          </c:val>
          <c:extLst>
            <c:ext xmlns:c16="http://schemas.microsoft.com/office/drawing/2014/chart" uri="{C3380CC4-5D6E-409C-BE32-E72D297353CC}">
              <c16:uniqueId val="{00000000-4684-4A54-A3EE-1F1A1F74D9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4684-4A54-A3EE-1F1A1F74D9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79.099999999999994</c:v>
                </c:pt>
                <c:pt idx="1">
                  <c:v>77.05</c:v>
                </c:pt>
                <c:pt idx="2">
                  <c:v>77.53</c:v>
                </c:pt>
                <c:pt idx="3">
                  <c:v>64.11</c:v>
                </c:pt>
                <c:pt idx="4">
                  <c:v>67.64</c:v>
                </c:pt>
              </c:numCache>
            </c:numRef>
          </c:val>
          <c:extLst>
            <c:ext xmlns:c16="http://schemas.microsoft.com/office/drawing/2014/chart" uri="{C3380CC4-5D6E-409C-BE32-E72D297353CC}">
              <c16:uniqueId val="{00000000-871C-4392-AFD1-31D8D69FF9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871C-4392-AFD1-31D8D69FF9D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95.75</c:v>
                </c:pt>
                <c:pt idx="1">
                  <c:v>96.75</c:v>
                </c:pt>
                <c:pt idx="2">
                  <c:v>96.75</c:v>
                </c:pt>
                <c:pt idx="3">
                  <c:v>82.34</c:v>
                </c:pt>
                <c:pt idx="4">
                  <c:v>82.98</c:v>
                </c:pt>
              </c:numCache>
            </c:numRef>
          </c:val>
          <c:extLst>
            <c:ext xmlns:c16="http://schemas.microsoft.com/office/drawing/2014/chart" uri="{C3380CC4-5D6E-409C-BE32-E72D297353CC}">
              <c16:uniqueId val="{00000000-BEEE-4CD6-BAE8-11A540DCC0C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BEEE-4CD6-BAE8-11A540DCC0C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13" zoomScaleNormal="10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熊本県　大津町</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4700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3179</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6</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3900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その他</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152.27000000000001</v>
      </c>
      <c r="Y32" s="121"/>
      <c r="Z32" s="121"/>
      <c r="AA32" s="121"/>
      <c r="AB32" s="121"/>
      <c r="AC32" s="121"/>
      <c r="AD32" s="121"/>
      <c r="AE32" s="121"/>
      <c r="AF32" s="121"/>
      <c r="AG32" s="121"/>
      <c r="AH32" s="121"/>
      <c r="AI32" s="121"/>
      <c r="AJ32" s="121"/>
      <c r="AK32" s="121"/>
      <c r="AL32" s="121"/>
      <c r="AM32" s="121"/>
      <c r="AN32" s="121"/>
      <c r="AO32" s="121"/>
      <c r="AP32" s="121"/>
      <c r="AQ32" s="122"/>
      <c r="AR32" s="120">
        <f>データ!U6</f>
        <v>145.99</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109.71</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106.23</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103.91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3090.74</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3114.05</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233.23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1708.84</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1492.92</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7.59</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5.0199999999999996</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4.5599999999999996</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4.1100000000000003</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3.5</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153.59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147.61000000000001</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109.92</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106.39</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104.02</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31.91</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32.56</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41.69</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43.43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45.16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79.099999999999994</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77.05</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77.53</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64.11</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67.64</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95.75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96.75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96.75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82.34</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82.98</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62.13</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63.65</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44.76</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45.91</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48.94</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53.4</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53.49</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54.3</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55.32</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55.08</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3.46</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3.28</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4.66</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7.35</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7.6</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0.13</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0.06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0.09</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4bsxuj8TmvHGnKK/U9aZssWuQ5pjuXjXqj6K34jyTYBR9V14PTfoswd2qgITRKw1t4PfBLWtI8DAXOU3mZZwFQ==" saltValue="1ulXVcBuZZprxD6S3F+I1w=="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152.27000000000001</v>
      </c>
      <c r="U6" s="35">
        <f>U7</f>
        <v>145.99</v>
      </c>
      <c r="V6" s="35">
        <f>V7</f>
        <v>109.71</v>
      </c>
      <c r="W6" s="35">
        <f>W7</f>
        <v>106.23</v>
      </c>
      <c r="X6" s="35">
        <f t="shared" si="3"/>
        <v>103.91</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3090.74</v>
      </c>
      <c r="AQ6" s="35">
        <f>AQ7</f>
        <v>3114.05</v>
      </c>
      <c r="AR6" s="35">
        <f>AR7</f>
        <v>233.23</v>
      </c>
      <c r="AS6" s="35">
        <f>AS7</f>
        <v>1708.84</v>
      </c>
      <c r="AT6" s="35">
        <f t="shared" si="3"/>
        <v>1492.92</v>
      </c>
      <c r="AU6" s="35">
        <f t="shared" si="3"/>
        <v>730.25</v>
      </c>
      <c r="AV6" s="35">
        <f t="shared" si="3"/>
        <v>868.31</v>
      </c>
      <c r="AW6" s="35">
        <f t="shared" si="3"/>
        <v>732.52</v>
      </c>
      <c r="AX6" s="35">
        <f t="shared" si="3"/>
        <v>819.73</v>
      </c>
      <c r="AY6" s="35">
        <f t="shared" si="3"/>
        <v>834.05</v>
      </c>
      <c r="AZ6" s="33" t="str">
        <f>IF(AZ7="-","【-】","【"&amp;SUBSTITUTE(TEXT(AZ7,"#,##0.00"),"-","△")&amp;"】")</f>
        <v>【462.72】</v>
      </c>
      <c r="BA6" s="35">
        <f t="shared" si="3"/>
        <v>7.59</v>
      </c>
      <c r="BB6" s="35">
        <f>BB7</f>
        <v>5.0199999999999996</v>
      </c>
      <c r="BC6" s="35">
        <f>BC7</f>
        <v>4.5599999999999996</v>
      </c>
      <c r="BD6" s="35">
        <f>BD7</f>
        <v>4.1100000000000003</v>
      </c>
      <c r="BE6" s="35">
        <f t="shared" si="3"/>
        <v>3.5</v>
      </c>
      <c r="BF6" s="35">
        <f t="shared" si="3"/>
        <v>514.66</v>
      </c>
      <c r="BG6" s="35">
        <f t="shared" si="3"/>
        <v>504.81</v>
      </c>
      <c r="BH6" s="35">
        <f t="shared" si="3"/>
        <v>498.01</v>
      </c>
      <c r="BI6" s="35">
        <f t="shared" si="3"/>
        <v>490.39</v>
      </c>
      <c r="BJ6" s="35">
        <f t="shared" si="3"/>
        <v>475.44</v>
      </c>
      <c r="BK6" s="33" t="str">
        <f>IF(BK7="-","【-】","【"&amp;SUBSTITUTE(TEXT(BK7,"#,##0.00"),"-","△")&amp;"】")</f>
        <v>【233.92】</v>
      </c>
      <c r="BL6" s="35">
        <f t="shared" si="3"/>
        <v>153.59</v>
      </c>
      <c r="BM6" s="35">
        <f>BM7</f>
        <v>147.61000000000001</v>
      </c>
      <c r="BN6" s="35">
        <f>BN7</f>
        <v>109.92</v>
      </c>
      <c r="BO6" s="35">
        <f>BO7</f>
        <v>106.39</v>
      </c>
      <c r="BP6" s="35">
        <f t="shared" si="3"/>
        <v>104.02</v>
      </c>
      <c r="BQ6" s="35">
        <f t="shared" si="3"/>
        <v>95.99</v>
      </c>
      <c r="BR6" s="35">
        <f t="shared" si="3"/>
        <v>94.91</v>
      </c>
      <c r="BS6" s="35">
        <f t="shared" si="3"/>
        <v>90.22</v>
      </c>
      <c r="BT6" s="35">
        <f t="shared" si="3"/>
        <v>90.8</v>
      </c>
      <c r="BU6" s="35">
        <f t="shared" si="3"/>
        <v>93.49</v>
      </c>
      <c r="BV6" s="33" t="str">
        <f>IF(BV7="-","【-】","【"&amp;SUBSTITUTE(TEXT(BV7,"#,##0.00"),"-","△")&amp;"】")</f>
        <v>【112.31】</v>
      </c>
      <c r="BW6" s="35">
        <f t="shared" si="3"/>
        <v>31.91</v>
      </c>
      <c r="BX6" s="35">
        <f>BX7</f>
        <v>32.56</v>
      </c>
      <c r="BY6" s="35">
        <f>BY7</f>
        <v>41.69</v>
      </c>
      <c r="BZ6" s="35">
        <f>BZ7</f>
        <v>43.43</v>
      </c>
      <c r="CA6" s="35">
        <f t="shared" si="3"/>
        <v>45.16</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79.099999999999994</v>
      </c>
      <c r="CI6" s="35">
        <f>CI7</f>
        <v>77.05</v>
      </c>
      <c r="CJ6" s="35">
        <f>CJ7</f>
        <v>77.53</v>
      </c>
      <c r="CK6" s="35">
        <f>CK7</f>
        <v>64.11</v>
      </c>
      <c r="CL6" s="35">
        <f t="shared" si="5"/>
        <v>67.64</v>
      </c>
      <c r="CM6" s="35">
        <f t="shared" si="5"/>
        <v>35.24</v>
      </c>
      <c r="CN6" s="35">
        <f t="shared" si="5"/>
        <v>35.22</v>
      </c>
      <c r="CO6" s="35">
        <f t="shared" si="5"/>
        <v>34.92</v>
      </c>
      <c r="CP6" s="35">
        <f t="shared" si="5"/>
        <v>34.19</v>
      </c>
      <c r="CQ6" s="35">
        <f t="shared" si="5"/>
        <v>36.65</v>
      </c>
      <c r="CR6" s="33" t="str">
        <f>IF(CR7="-","【-】","【"&amp;SUBSTITUTE(TEXT(CR7,"#,##0.00"),"-","△")&amp;"】")</f>
        <v>【54.01】</v>
      </c>
      <c r="CS6" s="35">
        <f t="shared" ref="CS6:DB6" si="6">CS7</f>
        <v>95.75</v>
      </c>
      <c r="CT6" s="35">
        <f>CT7</f>
        <v>96.75</v>
      </c>
      <c r="CU6" s="35">
        <f>CU7</f>
        <v>96.75</v>
      </c>
      <c r="CV6" s="35">
        <f>CV7</f>
        <v>82.34</v>
      </c>
      <c r="CW6" s="35">
        <f t="shared" si="6"/>
        <v>82.98</v>
      </c>
      <c r="CX6" s="35">
        <f t="shared" si="6"/>
        <v>50.28</v>
      </c>
      <c r="CY6" s="35">
        <f t="shared" si="6"/>
        <v>51.42</v>
      </c>
      <c r="CZ6" s="35">
        <f t="shared" si="6"/>
        <v>50.9</v>
      </c>
      <c r="DA6" s="35">
        <f t="shared" si="6"/>
        <v>49.05</v>
      </c>
      <c r="DB6" s="35">
        <f t="shared" si="6"/>
        <v>50.94</v>
      </c>
      <c r="DC6" s="33" t="str">
        <f>IF(DC7="-","【-】","【"&amp;SUBSTITUTE(TEXT(DC7,"#,##0.00"),"-","△")&amp;"】")</f>
        <v>【76.67】</v>
      </c>
      <c r="DD6" s="35">
        <f t="shared" ref="DD6:DM6" si="7">DD7</f>
        <v>62.13</v>
      </c>
      <c r="DE6" s="35">
        <f>DE7</f>
        <v>63.65</v>
      </c>
      <c r="DF6" s="35">
        <f>DF7</f>
        <v>44.76</v>
      </c>
      <c r="DG6" s="35">
        <f>DG7</f>
        <v>45.91</v>
      </c>
      <c r="DH6" s="35">
        <f t="shared" si="7"/>
        <v>48.94</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4700</v>
      </c>
      <c r="L7" s="37" t="s">
        <v>96</v>
      </c>
      <c r="M7" s="38">
        <v>1</v>
      </c>
      <c r="N7" s="38">
        <v>3179</v>
      </c>
      <c r="O7" s="39" t="s">
        <v>97</v>
      </c>
      <c r="P7" s="39">
        <v>97</v>
      </c>
      <c r="Q7" s="38">
        <v>6</v>
      </c>
      <c r="R7" s="38">
        <v>3900</v>
      </c>
      <c r="S7" s="37" t="s">
        <v>98</v>
      </c>
      <c r="T7" s="40">
        <v>152.27000000000001</v>
      </c>
      <c r="U7" s="40">
        <v>145.99</v>
      </c>
      <c r="V7" s="40">
        <v>109.71</v>
      </c>
      <c r="W7" s="40">
        <v>106.23</v>
      </c>
      <c r="X7" s="40">
        <v>103.91</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3090.74</v>
      </c>
      <c r="AQ7" s="40">
        <v>3114.05</v>
      </c>
      <c r="AR7" s="40">
        <v>233.23</v>
      </c>
      <c r="AS7" s="40">
        <v>1708.84</v>
      </c>
      <c r="AT7" s="40">
        <v>1492.92</v>
      </c>
      <c r="AU7" s="40">
        <v>730.25</v>
      </c>
      <c r="AV7" s="40">
        <v>868.31</v>
      </c>
      <c r="AW7" s="40">
        <v>732.52</v>
      </c>
      <c r="AX7" s="40">
        <v>819.73</v>
      </c>
      <c r="AY7" s="40">
        <v>834.05</v>
      </c>
      <c r="AZ7" s="40">
        <v>462.72</v>
      </c>
      <c r="BA7" s="40">
        <v>7.59</v>
      </c>
      <c r="BB7" s="40">
        <v>5.0199999999999996</v>
      </c>
      <c r="BC7" s="40">
        <v>4.5599999999999996</v>
      </c>
      <c r="BD7" s="40">
        <v>4.1100000000000003</v>
      </c>
      <c r="BE7" s="40">
        <v>3.5</v>
      </c>
      <c r="BF7" s="40">
        <v>514.66</v>
      </c>
      <c r="BG7" s="40">
        <v>504.81</v>
      </c>
      <c r="BH7" s="40">
        <v>498.01</v>
      </c>
      <c r="BI7" s="40">
        <v>490.39</v>
      </c>
      <c r="BJ7" s="40">
        <v>475.44</v>
      </c>
      <c r="BK7" s="40">
        <v>233.92</v>
      </c>
      <c r="BL7" s="40">
        <v>153.59</v>
      </c>
      <c r="BM7" s="40">
        <v>147.61000000000001</v>
      </c>
      <c r="BN7" s="40">
        <v>109.92</v>
      </c>
      <c r="BO7" s="40">
        <v>106.39</v>
      </c>
      <c r="BP7" s="40">
        <v>104.02</v>
      </c>
      <c r="BQ7" s="40">
        <v>95.99</v>
      </c>
      <c r="BR7" s="40">
        <v>94.91</v>
      </c>
      <c r="BS7" s="40">
        <v>90.22</v>
      </c>
      <c r="BT7" s="40">
        <v>90.8</v>
      </c>
      <c r="BU7" s="40">
        <v>93.49</v>
      </c>
      <c r="BV7" s="40">
        <v>112.31</v>
      </c>
      <c r="BW7" s="40">
        <v>31.91</v>
      </c>
      <c r="BX7" s="40">
        <v>32.56</v>
      </c>
      <c r="BY7" s="40">
        <v>41.69</v>
      </c>
      <c r="BZ7" s="40">
        <v>43.43</v>
      </c>
      <c r="CA7" s="40">
        <v>45.16</v>
      </c>
      <c r="CB7" s="40">
        <v>44.55</v>
      </c>
      <c r="CC7" s="40">
        <v>47.36</v>
      </c>
      <c r="CD7" s="40">
        <v>49.94</v>
      </c>
      <c r="CE7" s="40">
        <v>50.56</v>
      </c>
      <c r="CF7" s="40">
        <v>49.4</v>
      </c>
      <c r="CG7" s="40">
        <v>19.07</v>
      </c>
      <c r="CH7" s="40">
        <v>79.099999999999994</v>
      </c>
      <c r="CI7" s="40">
        <v>77.05</v>
      </c>
      <c r="CJ7" s="40">
        <v>77.53</v>
      </c>
      <c r="CK7" s="40">
        <v>64.11</v>
      </c>
      <c r="CL7" s="40">
        <v>67.64</v>
      </c>
      <c r="CM7" s="40">
        <v>35.24</v>
      </c>
      <c r="CN7" s="40">
        <v>35.22</v>
      </c>
      <c r="CO7" s="40">
        <v>34.92</v>
      </c>
      <c r="CP7" s="40">
        <v>34.19</v>
      </c>
      <c r="CQ7" s="40">
        <v>36.65</v>
      </c>
      <c r="CR7" s="40">
        <v>54.01</v>
      </c>
      <c r="CS7" s="40">
        <v>95.75</v>
      </c>
      <c r="CT7" s="40">
        <v>96.75</v>
      </c>
      <c r="CU7" s="40">
        <v>96.75</v>
      </c>
      <c r="CV7" s="40">
        <v>82.34</v>
      </c>
      <c r="CW7" s="40">
        <v>82.98</v>
      </c>
      <c r="CX7" s="40">
        <v>50.28</v>
      </c>
      <c r="CY7" s="40">
        <v>51.42</v>
      </c>
      <c r="CZ7" s="40">
        <v>50.9</v>
      </c>
      <c r="DA7" s="40">
        <v>49.05</v>
      </c>
      <c r="DB7" s="40">
        <v>50.94</v>
      </c>
      <c r="DC7" s="40">
        <v>76.67</v>
      </c>
      <c r="DD7" s="40">
        <v>62.13</v>
      </c>
      <c r="DE7" s="40">
        <v>63.65</v>
      </c>
      <c r="DF7" s="40">
        <v>44.76</v>
      </c>
      <c r="DG7" s="40">
        <v>45.91</v>
      </c>
      <c r="DH7" s="40">
        <v>48.94</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152.27000000000001</v>
      </c>
      <c r="V11" s="48">
        <f>IF(U6="-",NA(),U6)</f>
        <v>145.99</v>
      </c>
      <c r="W11" s="48">
        <f>IF(V6="-",NA(),V6)</f>
        <v>109.71</v>
      </c>
      <c r="X11" s="48">
        <f>IF(W6="-",NA(),W6)</f>
        <v>106.23</v>
      </c>
      <c r="Y11" s="48">
        <f>IF(X6="-",NA(),X6)</f>
        <v>103.91</v>
      </c>
      <c r="AE11" s="47" t="s">
        <v>23</v>
      </c>
      <c r="AF11" s="48">
        <f>IF(AE6="-",NA(),AE6)</f>
        <v>0</v>
      </c>
      <c r="AG11" s="48">
        <f>IF(AF6="-",NA(),AF6)</f>
        <v>0</v>
      </c>
      <c r="AH11" s="48">
        <f>IF(AG6="-",NA(),AG6)</f>
        <v>0</v>
      </c>
      <c r="AI11" s="48">
        <f>IF(AH6="-",NA(),AH6)</f>
        <v>0</v>
      </c>
      <c r="AJ11" s="48">
        <f>IF(AI6="-",NA(),AI6)</f>
        <v>0</v>
      </c>
      <c r="AP11" s="47" t="s">
        <v>23</v>
      </c>
      <c r="AQ11" s="48">
        <f>IF(AP6="-",NA(),AP6)</f>
        <v>3090.74</v>
      </c>
      <c r="AR11" s="48">
        <f>IF(AQ6="-",NA(),AQ6)</f>
        <v>3114.05</v>
      </c>
      <c r="AS11" s="48">
        <f>IF(AR6="-",NA(),AR6)</f>
        <v>233.23</v>
      </c>
      <c r="AT11" s="48">
        <f>IF(AS6="-",NA(),AS6)</f>
        <v>1708.84</v>
      </c>
      <c r="AU11" s="48">
        <f>IF(AT6="-",NA(),AT6)</f>
        <v>1492.92</v>
      </c>
      <c r="BA11" s="47" t="s">
        <v>23</v>
      </c>
      <c r="BB11" s="48">
        <f>IF(BA6="-",NA(),BA6)</f>
        <v>7.59</v>
      </c>
      <c r="BC11" s="48">
        <f>IF(BB6="-",NA(),BB6)</f>
        <v>5.0199999999999996</v>
      </c>
      <c r="BD11" s="48">
        <f>IF(BC6="-",NA(),BC6)</f>
        <v>4.5599999999999996</v>
      </c>
      <c r="BE11" s="48">
        <f>IF(BD6="-",NA(),BD6)</f>
        <v>4.1100000000000003</v>
      </c>
      <c r="BF11" s="48">
        <f>IF(BE6="-",NA(),BE6)</f>
        <v>3.5</v>
      </c>
      <c r="BL11" s="47" t="s">
        <v>23</v>
      </c>
      <c r="BM11" s="48">
        <f>IF(BL6="-",NA(),BL6)</f>
        <v>153.59</v>
      </c>
      <c r="BN11" s="48">
        <f>IF(BM6="-",NA(),BM6)</f>
        <v>147.61000000000001</v>
      </c>
      <c r="BO11" s="48">
        <f>IF(BN6="-",NA(),BN6)</f>
        <v>109.92</v>
      </c>
      <c r="BP11" s="48">
        <f>IF(BO6="-",NA(),BO6)</f>
        <v>106.39</v>
      </c>
      <c r="BQ11" s="48">
        <f>IF(BP6="-",NA(),BP6)</f>
        <v>104.02</v>
      </c>
      <c r="BW11" s="47" t="s">
        <v>23</v>
      </c>
      <c r="BX11" s="48">
        <f>IF(BW6="-",NA(),BW6)</f>
        <v>31.91</v>
      </c>
      <c r="BY11" s="48">
        <f>IF(BX6="-",NA(),BX6)</f>
        <v>32.56</v>
      </c>
      <c r="BZ11" s="48">
        <f>IF(BY6="-",NA(),BY6)</f>
        <v>41.69</v>
      </c>
      <c r="CA11" s="48">
        <f>IF(BZ6="-",NA(),BZ6)</f>
        <v>43.43</v>
      </c>
      <c r="CB11" s="48">
        <f>IF(CA6="-",NA(),CA6)</f>
        <v>45.16</v>
      </c>
      <c r="CH11" s="47" t="s">
        <v>23</v>
      </c>
      <c r="CI11" s="48">
        <f>IF(CH6="-",NA(),CH6)</f>
        <v>79.099999999999994</v>
      </c>
      <c r="CJ11" s="48">
        <f>IF(CI6="-",NA(),CI6)</f>
        <v>77.05</v>
      </c>
      <c r="CK11" s="48">
        <f>IF(CJ6="-",NA(),CJ6)</f>
        <v>77.53</v>
      </c>
      <c r="CL11" s="48">
        <f>IF(CK6="-",NA(),CK6)</f>
        <v>64.11</v>
      </c>
      <c r="CM11" s="48">
        <f>IF(CL6="-",NA(),CL6)</f>
        <v>67.64</v>
      </c>
      <c r="CS11" s="47" t="s">
        <v>23</v>
      </c>
      <c r="CT11" s="48">
        <f>IF(CS6="-",NA(),CS6)</f>
        <v>95.75</v>
      </c>
      <c r="CU11" s="48">
        <f>IF(CT6="-",NA(),CT6)</f>
        <v>96.75</v>
      </c>
      <c r="CV11" s="48">
        <f>IF(CU6="-",NA(),CU6)</f>
        <v>96.75</v>
      </c>
      <c r="CW11" s="48">
        <f>IF(CV6="-",NA(),CV6)</f>
        <v>82.34</v>
      </c>
      <c r="CX11" s="48">
        <f>IF(CW6="-",NA(),CW6)</f>
        <v>82.98</v>
      </c>
      <c r="DD11" s="47" t="s">
        <v>23</v>
      </c>
      <c r="DE11" s="48">
        <f>IF(DD6="-",NA(),DD6)</f>
        <v>62.13</v>
      </c>
      <c r="DF11" s="48">
        <f>IF(DE6="-",NA(),DE6)</f>
        <v>63.65</v>
      </c>
      <c r="DG11" s="48">
        <f>IF(DF6="-",NA(),DF6)</f>
        <v>44.76</v>
      </c>
      <c r="DH11" s="48">
        <f>IF(DG6="-",NA(),DG6)</f>
        <v>45.91</v>
      </c>
      <c r="DI11" s="48">
        <f>IF(DH6="-",NA(),DH6)</f>
        <v>48.94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2022-12-01T02:36:54Z</dcterms:created>
  <dcterms:modified xsi:type="dcterms:W3CDTF">2023-01-18T07:48:09Z</dcterms:modified>
  <cp:category/>
</cp:coreProperties>
</file>