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301\Desktop\"/>
    </mc:Choice>
  </mc:AlternateContent>
  <xr:revisionPtr revIDLastSave="0" documentId="13_ncr:1_{21F36FCB-1910-47C0-9DB9-074CA1421CC7}" xr6:coauthVersionLast="47" xr6:coauthVersionMax="47" xr10:uidLastSave="{00000000-0000-0000-0000-000000000000}"/>
  <workbookProtection workbookAlgorithmName="SHA-512" workbookHashValue="/AXiLSebAyyuZNUoWaFsFgxkfRvI+F6Ec1ZWkBW97IrIFttnnuHhIE/a37N856ys5DlWcxocd/j0pZUqmJZwew==" workbookSaltValue="mIKxjXurFE67DwJJCZVQk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<sst xmlns="http://schemas.openxmlformats.org/spreadsheetml/2006/main" count="228" uniqueCount="114">
  <si>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</si>
  <si>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</si>
  <si>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</si>
  <si>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</si>
  <si>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</si>
  <si>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</si>
  <si>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</si>
  <si>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</si>
  <si>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</si>
  <si>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</si>
  <si>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</si>
  <si>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</si>
  <si>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</si>
  <si>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</si>
  <si>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</si>
  <si>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</si>
  <si>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</si>
  <si>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</si>
  <si>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</si>
  <si>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</si>
  <si>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</si>
  <si>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</si>
  <si>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</si>
  <si>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</si>
  <si>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</si>
  <si>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</si>
  <si>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</si>
  <si>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</si>
  <si>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</si>
  <si>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</si>
  <si>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</si>
  <si>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</si>
  <si>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</si>
  <si>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</si>
  <si>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</si>
  <si>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</si>
  <si>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</si>
  <si>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</si>
  <si>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</si>
  <si>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</si>
  <si>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</si>
  <si>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</si>
  <si>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</si>
  <si>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</si>
  <si>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</si>
  <si>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</si>
  <si>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</si>
  <si>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</si>
  <si>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</si>
  <si>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</si>
  <si>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</si>
  <si>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</si>
  <si>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</si>
  <si>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</si>
  <si>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</si>
  <si>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</si>
  <si>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</si>
  <si>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</si>
  <si>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</si>
  <si>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</si>
  <si>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</si>
  <si>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</si>
  <si>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</si>
  <si>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</si>
  <si>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</si>
  <si>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</si>
  <si>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</si>
  <si>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</si>
  <si>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</si>
  <si>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</si>
  <si>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</si>
  <si>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</si>
  <si>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</si>
  <si>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</si>
  <si>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</si>
  <si>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</si>
  <si>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</si>
  <si>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</si>
  <si>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</si>
  <si>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</si>
  <si>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</si>
  <si>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</si>
  <si>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</si>
  <si>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</si>
  <si>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</si>
  <si>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</si>
  <si>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</si>
  <si>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</si>
  <si>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</si>
  <si>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</si>
  <si>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</si>
  <si>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</si>
  <si>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</si>
  <si>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</si>
  <si>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</si>
  <si>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</si>
  <si>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</si>
  <si>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</si>
  <si>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</si>
  <si>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</si>
  <si>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</si>
  <si>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</si>
  <si>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</si>
  <si>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</si>
  <si>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</si>
  <si>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</si>
  <si>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</si>
  <si>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</si>
  <si>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</si>
  <si>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</si>
  <si>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</si>
  <si>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①経常収支比率は100％を超えていますが、全国平均及び類似団体の平均値と比較すると大きく下回っています。
②累積欠損金比率は0％であり、欠損金は発生していません。
③流動比率は、全国平均及び類似団体平均値を大幅に上回っており、十分な支払能力があります。
④企業債残高対給水収益比率は、全国平均及び類似団体平均値を大幅に上回っており、今後も計画的に更新事業を展開していく必要があります。
⑤料金回収率は、全国平均及び類似団体平均値を下回っています。また、料金回収率が100％を下回っており、給水に係る費用が給水収益以外の収入で賄われていることを示しています。
⑥給水原価は、全国平均及び類似団体平均値を下回っています。当該値に係る年間総有収水量は年々減少し、経年の状況は増加傾向にあります。経常費用の主なものでは、減価償却費や企業債利息などがあり、財政状況を見ながら計画的な施設の更新を行う必要があります。
⑦施設利用率は、全国平均及び類似団体平均値を下回っています。給水人口は減少傾向にあることから、今後、水需要動向によって施設規模の見直しを検討する必要があります。
⑧有収率は、全国平均及び類似団体平均値を上回っています。ただし、配水管の経年化が進んでおり、引き続き漏水防止対策を進めていく必要があります。</t>
    <rPh sb="494" eb="495">
      <t>オヨ</t>
    </rPh>
    <rPh sb="504" eb="506">
      <t>ウワマワ</t>
    </rPh>
    <rPh sb="516" eb="519">
      <t>ハイスイカン</t>
    </rPh>
    <rPh sb="520" eb="523">
      <t>ケイネンカ</t>
    </rPh>
    <rPh sb="524" eb="525">
      <t>スス</t>
    </rPh>
    <rPh sb="530" eb="531">
      <t>ヒ</t>
    </rPh>
    <rPh sb="532" eb="533">
      <t>ツヅ</t>
    </rPh>
    <phoneticPr fontId="4"/>
  </si>
  <si>
    <t>①有形固定資産減価償却率は、全国平均及び類似団体平均値を上回っています。近年比率が上昇傾向にあるため、計画的に施設更新を展開していく必要があります。
②管路経年化率は、全国平均及び類似体平均値を上回っており、近年比率が上昇傾向にあるため、計画的に管路更新を展開していく必要があります。
③管路更新率は、全国平均及び類似団体平均値を上回っており、今後も計画的に管路更新を展開していく必要があります。</t>
    <rPh sb="60" eb="62">
      <t>テンカイ</t>
    </rPh>
    <rPh sb="128" eb="130">
      <t>テンカイ</t>
    </rPh>
    <rPh sb="165" eb="167">
      <t>ウワマワ</t>
    </rPh>
    <rPh sb="172" eb="174">
      <t>コンゴ</t>
    </rPh>
    <rPh sb="175" eb="178">
      <t>ケイカクテキ</t>
    </rPh>
    <rPh sb="179" eb="183">
      <t>カンロコウシン</t>
    </rPh>
    <rPh sb="184" eb="186">
      <t>テンカイ</t>
    </rPh>
    <rPh sb="190" eb="192">
      <t>ヒツヨウ</t>
    </rPh>
    <phoneticPr fontId="4"/>
  </si>
  <si>
    <t>当町は、給水人口や給水収益に繋がる年間総有収水量が減少している状況であり、今後も続くものと思われます。また、安心・安全な水道水を安定して供給していくためには、水道施設の適切な維持管理及び計画的な更新を実施するとともに、引き続き水道事業の経営健全化に努めていく必要があります。
このため、今後の対策として、令和2年度に策定した経営戦略や令和3年度に策定した水道ビジョン及び施設等更新計画に基づき、水道事業運営に取り組んでいきます。</t>
    <rPh sb="100" eb="102">
      <t>ジッシ</t>
    </rPh>
    <rPh sb="109" eb="110">
      <t>ヒ</t>
    </rPh>
    <rPh sb="111" eb="112">
      <t>ツヅ</t>
    </rPh>
    <rPh sb="113" eb="115">
      <t>スイドウ</t>
    </rPh>
    <rPh sb="129" eb="131">
      <t>ヒツヨウ</t>
    </rPh>
    <rPh sb="197" eb="199">
      <t>スイドウ</t>
    </rPh>
    <rPh sb="199" eb="201">
      <t>ジギョウ</t>
    </rPh>
    <rPh sb="201" eb="203">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</si>
</sst>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0.06</c:v>
                </c:pt>
                <c:pt idx="1">
                  <c:v>0</c:v>
                </c:pt>
                <c:pt idx="2" formatCode="#,##0.00;&quot;△&quot;#,##0.00;&quot;-&quot;">
                  <c:v>7.0000000000000007E-2</c:v>
                </c:pt>
                <c:pt idx="3" formatCode="#,##0.00;&quot;△&quot;#,##0.00;&quot;-&quot;">
                  <c:v>0.2</c:v>
                </c:pt>
                <c:pt idx="4" formatCode="#,##0.00;&quot;△&quot;#,##0.00;&quot;-&quot;">
                  <c:v>0.59</c:v>
                </c:pt>
              </c:numCache>
            </c:numRef>
          </c:val>
          <c:extLst>
            <c:ext xmlns:c16="http://schemas.microsoft.com/office/drawing/2014/chart" uri="{C3380CC4-5D6E-409C-BE32-E72D297353CC}">
              <c16:uniqueId val="{00000000-71D0-4DD4-B7CC-5E43D92650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1D0-4DD4-B7CC-5E43D92650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54.56</c:v>
                </c:pt>
                <c:pt idx="1">
                  <c:v>56.13</c:v>
                </c:pt>
                <c:pt idx="2">
                  <c:v>50.27</c:v>
                </c:pt>
                <c:pt idx="3">
                  <c:v>48.59</c:v>
                </c:pt>
                <c:pt idx="4">
                  <c:v>48.44</c:v>
                </c:pt>
              </c:numCache>
            </c:numRef>
          </c:val>
          <c:extLst>
            <c:ext xmlns:c16="http://schemas.microsoft.com/office/drawing/2014/chart" uri="{C3380CC4-5D6E-409C-BE32-E72D297353CC}">
              <c16:uniqueId val="{00000000-791E-4737-97EE-6B884C30F7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91E-4737-97EE-6B884C30F7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86.45</c:v>
                </c:pt>
                <c:pt idx="1">
                  <c:v>79.2</c:v>
                </c:pt>
                <c:pt idx="2">
                  <c:v>84.51</c:v>
                </c:pt>
                <c:pt idx="3">
                  <c:v>86.59</c:v>
                </c:pt>
                <c:pt idx="4">
                  <c:v>84.44</c:v>
                </c:pt>
              </c:numCache>
            </c:numRef>
          </c:val>
          <c:extLst>
            <c:ext xmlns:c16="http://schemas.microsoft.com/office/drawing/2014/chart" uri="{C3380CC4-5D6E-409C-BE32-E72D297353CC}">
              <c16:uniqueId val="{00000000-B7AD-4F0A-AC79-CF0B10091C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7AD-4F0A-AC79-CF0B10091C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106.46</c:v>
                </c:pt>
                <c:pt idx="1">
                  <c:v>103.09</c:v>
                </c:pt>
                <c:pt idx="2">
                  <c:v>101.51</c:v>
                </c:pt>
                <c:pt idx="3">
                  <c:v>102.87</c:v>
                </c:pt>
                <c:pt idx="4">
                  <c:v>101.5</c:v>
                </c:pt>
              </c:numCache>
            </c:numRef>
          </c:val>
          <c:extLst>
            <c:ext xmlns:c16="http://schemas.microsoft.com/office/drawing/2014/chart" uri="{C3380CC4-5D6E-409C-BE32-E72D297353CC}">
              <c16:uniqueId val="{00000000-87F8-4DF6-B68F-274A7676C9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7F8-4DF6-B68F-274A7676C9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46.33</c:v>
                </c:pt>
                <c:pt idx="1">
                  <c:v>48.69</c:v>
                </c:pt>
                <c:pt idx="2">
                  <c:v>50.9</c:v>
                </c:pt>
                <c:pt idx="3">
                  <c:v>52.83</c:v>
                </c:pt>
                <c:pt idx="4">
                  <c:v>53.39</c:v>
                </c:pt>
              </c:numCache>
            </c:numRef>
          </c:val>
          <c:extLst>
            <c:ext xmlns:c16="http://schemas.microsoft.com/office/drawing/2014/chart" uri="{C3380CC4-5D6E-409C-BE32-E72D297353CC}">
              <c16:uniqueId val="{00000000-653D-4A2B-B066-B9EE9C9DF4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53D-4A2B-B066-B9EE9C9DF4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33.32</c:v>
                </c:pt>
                <c:pt idx="1">
                  <c:v>33.9</c:v>
                </c:pt>
                <c:pt idx="2">
                  <c:v>35.74</c:v>
                </c:pt>
                <c:pt idx="3">
                  <c:v>39.96</c:v>
                </c:pt>
                <c:pt idx="4">
                  <c:v>40.71</c:v>
                </c:pt>
              </c:numCache>
            </c:numRef>
          </c:val>
          <c:extLst>
            <c:ext xmlns:c16="http://schemas.microsoft.com/office/drawing/2014/chart" uri="{C3380CC4-5D6E-409C-BE32-E72D297353CC}">
              <c16:uniqueId val="{00000000-BC1A-4C15-BFFD-29D08C3877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C1A-4C15-BFFD-29D08C3877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C8-4781-AC3D-8A8571D57B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8C8-4781-AC3D-8A8571D57B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729.35</c:v>
                </c:pt>
                <c:pt idx="1">
                  <c:v>784.65</c:v>
                </c:pt>
                <c:pt idx="2">
                  <c:v>766.99</c:v>
                </c:pt>
                <c:pt idx="3">
                  <c:v>645.22</c:v>
                </c:pt>
                <c:pt idx="4">
                  <c:v>611.23</c:v>
                </c:pt>
              </c:numCache>
            </c:numRef>
          </c:val>
          <c:extLst>
            <c:ext xmlns:c16="http://schemas.microsoft.com/office/drawing/2014/chart" uri="{C3380CC4-5D6E-409C-BE32-E72D297353CC}">
              <c16:uniqueId val="{00000000-0112-4EC0-839E-1EFFF83AC7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112-4EC0-839E-1EFFF83AC7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536.80999999999995</c:v>
                </c:pt>
                <c:pt idx="1">
                  <c:v>542.47</c:v>
                </c:pt>
                <c:pt idx="2">
                  <c:v>540.63</c:v>
                </c:pt>
                <c:pt idx="3">
                  <c:v>520.66</c:v>
                </c:pt>
                <c:pt idx="4">
                  <c:v>526.89</c:v>
                </c:pt>
              </c:numCache>
            </c:numRef>
          </c:val>
          <c:extLst>
            <c:ext xmlns:c16="http://schemas.microsoft.com/office/drawing/2014/chart" uri="{C3380CC4-5D6E-409C-BE32-E72D297353CC}">
              <c16:uniqueId val="{00000000-F387-4D66-8EB6-423BFD30D2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F387-4D66-8EB6-423BFD30D2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101.47</c:v>
                </c:pt>
                <c:pt idx="1">
                  <c:v>97.73</c:v>
                </c:pt>
                <c:pt idx="2">
                  <c:v>95.8</c:v>
                </c:pt>
                <c:pt idx="3">
                  <c:v>97.72</c:v>
                </c:pt>
                <c:pt idx="4">
                  <c:v>95.86</c:v>
                </c:pt>
              </c:numCache>
            </c:numRef>
          </c:val>
          <c:extLst>
            <c:ext xmlns:c16="http://schemas.microsoft.com/office/drawing/2014/chart" uri="{C3380CC4-5D6E-409C-BE32-E72D297353CC}">
              <c16:uniqueId val="{00000000-794E-482A-A5AB-2DDA8B7D85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94E-482A-A5AB-2DDA8B7D85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128.13</c:v>
                </c:pt>
                <c:pt idx="1">
                  <c:v>134.08000000000001</c:v>
                </c:pt>
                <c:pt idx="2">
                  <c:v>137.15</c:v>
                </c:pt>
                <c:pt idx="3">
                  <c:v>134.51</c:v>
                </c:pt>
                <c:pt idx="4">
                  <c:v>137.78</c:v>
                </c:pt>
              </c:numCache>
            </c:numRef>
          </c:val>
          <c:extLst>
            <c:ext xmlns:c16="http://schemas.microsoft.com/office/drawing/2014/chart" uri="{C3380CC4-5D6E-409C-BE32-E72D297353CC}">
              <c16:uniqueId val="{00000000-13A3-449A-B95A-E7B7706D99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3A3-449A-B95A-E7B7706D99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4"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長洲町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15601</v>
      </c>
      <c r="AM8" s="59"/>
      <c r="AN8" s="59"/>
      <c r="AO8" s="59"/>
      <c r="AP8" s="59"/>
      <c r="AQ8" s="59"/>
      <c r="AR8" s="59"/>
      <c r="AS8" s="59"/>
      <c r="AT8" s="56">
        <f>データ!$S$6</f>
        <v>19.440000000000001</v>
      </c>
      <c r="AU8" s="57"/>
      <c r="AV8" s="57"/>
      <c r="AW8" s="57"/>
      <c r="AX8" s="57"/>
      <c r="AY8" s="57"/>
      <c r="AZ8" s="57"/>
      <c r="BA8" s="57"/>
      <c r="BB8" s="46">
        <f>データ!$T$6</f>
        <v>802.52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58.71</v>
      </c>
      <c r="J10" s="57"/>
      <c r="K10" s="57"/>
      <c r="L10" s="57"/>
      <c r="M10" s="57"/>
      <c r="N10" s="57"/>
      <c r="O10" s="58"/>
      <c r="P10" s="46">
        <f>データ!$P$6</f>
        <v>98.81</v>
      </c>
      <c r="Q10" s="46"/>
      <c r="R10" s="46"/>
      <c r="S10" s="46"/>
      <c r="T10" s="46"/>
      <c r="U10" s="46"/>
      <c r="V10" s="46"/>
      <c r="W10" s="59">
        <f>データ!$Q$6</f>
        <v>2349</v>
      </c>
      <c r="X10" s="59"/>
      <c r="Y10" s="59"/>
      <c r="Z10" s="59"/>
      <c r="AA10" s="59"/>
      <c r="AB10" s="59"/>
      <c r="AC10" s="59"/>
      <c r="AD10" s="2"/>
      <c r="AE10" s="2"/>
      <c r="AF10" s="2"/>
      <c r="AG10" s="2"/>
      <c r="AH10" s="2"/>
      <c r="AI10" s="2"/>
      <c r="AJ10" s="2"/>
      <c r="AK10" s="2"/>
      <c r="AL10" s="59">
        <f>データ!$U$6</f>
        <v>15283</v>
      </c>
      <c r="AM10" s="59"/>
      <c r="AN10" s="59"/>
      <c r="AO10" s="59"/>
      <c r="AP10" s="59"/>
      <c r="AQ10" s="59"/>
      <c r="AR10" s="59"/>
      <c r="AS10" s="59"/>
      <c r="AT10" s="56">
        <f>データ!$V$6</f>
        <v>17.87</v>
      </c>
      <c r="AU10" s="57"/>
      <c r="AV10" s="57"/>
      <c r="AW10" s="57"/>
      <c r="AX10" s="57"/>
      <c r="AY10" s="57"/>
      <c r="AZ10" s="57"/>
      <c r="BA10" s="57"/>
      <c r="BB10" s="46">
        <f>データ!$W$6</f>
        <v>855.23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S5arivQN6LkzIoXuID/M3xX+Wep6dTUh+P/cEysT9GcB71vwoP0R5O/HmcsVjccezOZ32OpTpGIZnxH5u8K2A==" saltValue="q/Q+PQZNX6wVWznN1th+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433683</v>
      </c>
      <c r="D6" s="20">
        <f t="shared" si="3"/>
        <v>46</v>
      </c>
      <c r="E6" s="20">
        <f t="shared" si="3"/>
        <v>1</v>
      </c>
      <c r="F6" s="20">
        <f t="shared" si="3"/>
        <v>0</v>
      </c>
      <c r="G6" s="20">
        <f t="shared" si="3"/>
        <v>1</v>
      </c>
      <c r="H6" s="20" t="str">
        <f t="shared" si="3"/>
        <v>熊本県　長洲町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58.71</v>
      </c>
      <c r="P6" s="21">
        <f t="shared" si="3"/>
        <v>98.81</v>
      </c>
      <c r="Q6" s="21">
        <f t="shared" si="3"/>
        <v>2349</v>
      </c>
      <c r="R6" s="21">
        <f t="shared" si="3"/>
        <v>15601</v>
      </c>
      <c r="S6" s="21">
        <f t="shared" si="3"/>
        <v>19.440000000000001</v>
      </c>
      <c r="T6" s="21">
        <f t="shared" si="3"/>
        <v>802.52</v>
      </c>
      <c r="U6" s="21">
        <f t="shared" si="3"/>
        <v>15283</v>
      </c>
      <c r="V6" s="21">
        <f t="shared" si="3"/>
        <v>17.87</v>
      </c>
      <c r="W6" s="21">
        <f t="shared" si="3"/>
        <v>855.23</v>
      </c>
      <c r="X6" s="22">
        <f>IF(X7="",NA(),X7)</f>
        <v>106.46</v>
      </c>
      <c r="Y6" s="22">
        <f t="shared" ref="Y6:AG6" si="4">IF(Y7="",NA(),Y7)</f>
        <v>103.09</v>
      </c>
      <c r="Z6" s="22">
        <f t="shared" si="4"/>
        <v>101.51</v>
      </c>
      <c r="AA6" s="22">
        <f t="shared" si="4"/>
        <v>102.87</v>
      </c>
      <c r="AB6" s="22">
        <f t="shared" si="4"/>
        <v>101.5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729.35</v>
      </c>
      <c r="AU6" s="22">
        <f t="shared" ref="AU6:BC6" si="6">IF(AU7="",NA(),AU7)</f>
        <v>784.65</v>
      </c>
      <c r="AV6" s="22">
        <f t="shared" si="6"/>
        <v>766.99</v>
      </c>
      <c r="AW6" s="22">
        <f t="shared" si="6"/>
        <v>645.22</v>
      </c>
      <c r="AX6" s="22">
        <f t="shared" si="6"/>
        <v>611.23</v>
      </c>
      <c r="AY6" s="22">
        <f t="shared" si="6"/>
        <v>359.47</v>
      </c>
      <c r="AZ6" s="22">
        <f t="shared" si="6"/>
        <v>369.69</v>
      </c>
      <c r="BA6" s="22">
        <f t="shared" si="6"/>
        <v>379.08</v>
      </c>
      <c r="BB6" s="22">
        <f t="shared" si="6"/>
        <v>367.55</v>
      </c>
      <c r="BC6" s="22">
        <f t="shared" si="6"/>
        <v>378.56</v>
      </c>
      <c r="BD6" s="21" t="str">
        <f>IF(BD7="","",IF(BD7="-","【-】","【"&amp;SUBSTITUTE(TEXT(BD7,"#,##0.00"),"-","△")&amp;"】"))</f>
        <v>【261.51】</v>
      </c>
      <c r="BE6" s="22">
        <f>IF(BE7="",NA(),BE7)</f>
        <v>536.80999999999995</v>
      </c>
      <c r="BF6" s="22">
        <f t="shared" ref="BF6:BN6" si="7">IF(BF7="",NA(),BF7)</f>
        <v>542.47</v>
      </c>
      <c r="BG6" s="22">
        <f t="shared" si="7"/>
        <v>540.63</v>
      </c>
      <c r="BH6" s="22">
        <f t="shared" si="7"/>
        <v>520.66</v>
      </c>
      <c r="BI6" s="22">
        <f t="shared" si="7"/>
        <v>526.89</v>
      </c>
      <c r="BJ6" s="22">
        <f t="shared" si="7"/>
        <v>401.79</v>
      </c>
      <c r="BK6" s="22">
        <f t="shared" si="7"/>
        <v>402.99</v>
      </c>
      <c r="BL6" s="22">
        <f t="shared" si="7"/>
        <v>398.98</v>
      </c>
      <c r="BM6" s="22">
        <f t="shared" si="7"/>
        <v>418.68</v>
      </c>
      <c r="BN6" s="22">
        <f t="shared" si="7"/>
        <v>395.68</v>
      </c>
      <c r="BO6" s="21" t="str">
        <f>IF(BO7="","",IF(BO7="-","【-】","【"&amp;SUBSTITUTE(TEXT(BO7,"#,##0.00"),"-","△")&amp;"】"))</f>
        <v>【265.16】</v>
      </c>
      <c r="BP6" s="22">
        <f>IF(BP7="",NA(),BP7)</f>
        <v>101.47</v>
      </c>
      <c r="BQ6" s="22">
        <f t="shared" ref="BQ6:BY6" si="8">IF(BQ7="",NA(),BQ7)</f>
        <v>97.73</v>
      </c>
      <c r="BR6" s="22">
        <f t="shared" si="8"/>
        <v>95.8</v>
      </c>
      <c r="BS6" s="22">
        <f t="shared" si="8"/>
        <v>97.72</v>
      </c>
      <c r="BT6" s="22">
        <f t="shared" si="8"/>
        <v>95.86</v>
      </c>
      <c r="BU6" s="22">
        <f t="shared" si="8"/>
        <v>100.12</v>
      </c>
      <c r="BV6" s="22">
        <f t="shared" si="8"/>
        <v>98.66</v>
      </c>
      <c r="BW6" s="22">
        <f t="shared" si="8"/>
        <v>98.64</v>
      </c>
      <c r="BX6" s="22">
        <f t="shared" si="8"/>
        <v>94.78</v>
      </c>
      <c r="BY6" s="22">
        <f t="shared" si="8"/>
        <v>97.59</v>
      </c>
      <c r="BZ6" s="21" t="str">
        <f>IF(BZ7="","",IF(BZ7="-","【-】","【"&amp;SUBSTITUTE(TEXT(BZ7,"#,##0.00"),"-","△")&amp;"】"))</f>
        <v>【102.35】</v>
      </c>
      <c r="CA6" s="22">
        <f>IF(CA7="",NA(),CA7)</f>
        <v>128.13</v>
      </c>
      <c r="CB6" s="22">
        <f t="shared" ref="CB6:CJ6" si="9">IF(CB7="",NA(),CB7)</f>
        <v>134.08000000000001</v>
      </c>
      <c r="CC6" s="22">
        <f t="shared" si="9"/>
        <v>137.15</v>
      </c>
      <c r="CD6" s="22">
        <f t="shared" si="9"/>
        <v>134.51</v>
      </c>
      <c r="CE6" s="22">
        <f t="shared" si="9"/>
        <v>137.78</v>
      </c>
      <c r="CF6" s="22">
        <f t="shared" si="9"/>
        <v>174.97</v>
      </c>
      <c r="CG6" s="22">
        <f t="shared" si="9"/>
        <v>178.59</v>
      </c>
      <c r="CH6" s="22">
        <f t="shared" si="9"/>
        <v>178.92</v>
      </c>
      <c r="CI6" s="22">
        <f t="shared" si="9"/>
        <v>181.3</v>
      </c>
      <c r="CJ6" s="22">
        <f t="shared" si="9"/>
        <v>181.71</v>
      </c>
      <c r="CK6" s="21" t="str">
        <f>IF(CK7="","",IF(CK7="-","【-】","【"&amp;SUBSTITUTE(TEXT(CK7,"#,##0.00"),"-","△")&amp;"】"))</f>
        <v>【167.74】</v>
      </c>
      <c r="CL6" s="22">
        <f>IF(CL7="",NA(),CL7)</f>
        <v>54.56</v>
      </c>
      <c r="CM6" s="22">
        <f t="shared" ref="CM6:CU6" si="10">IF(CM7="",NA(),CM7)</f>
        <v>56.13</v>
      </c>
      <c r="CN6" s="22">
        <f t="shared" si="10"/>
        <v>50.27</v>
      </c>
      <c r="CO6" s="22">
        <f t="shared" si="10"/>
        <v>48.59</v>
      </c>
      <c r="CP6" s="22">
        <f t="shared" si="10"/>
        <v>48.44</v>
      </c>
      <c r="CQ6" s="22">
        <f t="shared" si="10"/>
        <v>55.63</v>
      </c>
      <c r="CR6" s="22">
        <f t="shared" si="10"/>
        <v>55.03</v>
      </c>
      <c r="CS6" s="22">
        <f t="shared" si="10"/>
        <v>55.14</v>
      </c>
      <c r="CT6" s="22">
        <f t="shared" si="10"/>
        <v>55.89</v>
      </c>
      <c r="CU6" s="22">
        <f t="shared" si="10"/>
        <v>55.72</v>
      </c>
      <c r="CV6" s="21" t="str">
        <f>IF(CV7="","",IF(CV7="-","【-】","【"&amp;SUBSTITUTE(TEXT(CV7,"#,##0.00"),"-","△")&amp;"】"))</f>
        <v>【60.29】</v>
      </c>
      <c r="CW6" s="22">
        <f>IF(CW7="",NA(),CW7)</f>
        <v>86.45</v>
      </c>
      <c r="CX6" s="22">
        <f t="shared" ref="CX6:DF6" si="11">IF(CX7="",NA(),CX7)</f>
        <v>79.2</v>
      </c>
      <c r="CY6" s="22">
        <f t="shared" si="11"/>
        <v>84.51</v>
      </c>
      <c r="CZ6" s="22">
        <f t="shared" si="11"/>
        <v>86.59</v>
      </c>
      <c r="DA6" s="22">
        <f t="shared" si="11"/>
        <v>84.44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46.33</v>
      </c>
      <c r="DI6" s="22">
        <f t="shared" ref="DI6:DQ6" si="12">IF(DI7="",NA(),DI7)</f>
        <v>48.69</v>
      </c>
      <c r="DJ6" s="22">
        <f t="shared" si="12"/>
        <v>50.9</v>
      </c>
      <c r="DK6" s="22">
        <f t="shared" si="12"/>
        <v>52.83</v>
      </c>
      <c r="DL6" s="22">
        <f t="shared" si="12"/>
        <v>53.39</v>
      </c>
      <c r="DM6" s="22">
        <f t="shared" si="12"/>
        <v>48.05</v>
      </c>
      <c r="DN6" s="22">
        <f t="shared" si="12"/>
        <v>48.87</v>
      </c>
      <c r="DO6" s="22">
        <f t="shared" si="12"/>
        <v>49.92</v>
      </c>
      <c r="DP6" s="22">
        <f t="shared" si="12"/>
        <v>50.63</v>
      </c>
      <c r="DQ6" s="22">
        <f t="shared" si="12"/>
        <v>51.29</v>
      </c>
      <c r="DR6" s="21" t="str">
        <f>IF(DR7="","",IF(DR7="-","【-】","【"&amp;SUBSTITUTE(TEXT(DR7,"#,##0.00"),"-","△")&amp;"】"))</f>
        <v>【50.88】</v>
      </c>
      <c r="DS6" s="22">
        <f>IF(DS7="",NA(),DS7)</f>
        <v>33.32</v>
      </c>
      <c r="DT6" s="22">
        <f t="shared" ref="DT6:EB6" si="13">IF(DT7="",NA(),DT7)</f>
        <v>33.9</v>
      </c>
      <c r="DU6" s="22">
        <f t="shared" si="13"/>
        <v>35.74</v>
      </c>
      <c r="DV6" s="22">
        <f t="shared" si="13"/>
        <v>39.96</v>
      </c>
      <c r="DW6" s="22">
        <f t="shared" si="13"/>
        <v>40.71</v>
      </c>
      <c r="DX6" s="22">
        <f t="shared" si="13"/>
        <v>13.39</v>
      </c>
      <c r="DY6" s="22">
        <f t="shared" si="13"/>
        <v>14.85</v>
      </c>
      <c r="DZ6" s="22">
        <f t="shared" si="13"/>
        <v>16.88</v>
      </c>
      <c r="EA6" s="22">
        <f t="shared" si="13"/>
        <v>18.28</v>
      </c>
      <c r="EB6" s="22">
        <f t="shared" si="13"/>
        <v>19.61</v>
      </c>
      <c r="EC6" s="21" t="str">
        <f>IF(EC7="","",IF(EC7="-","【-】","【"&amp;SUBSTITUTE(TEXT(EC7,"#,##0.00"),"-","△")&amp;"】"))</f>
        <v>【22.30】</v>
      </c>
      <c r="ED6" s="22">
        <f>IF(ED7="",NA(),ED7)</f>
        <v>0.06</v>
      </c>
      <c r="EE6" s="21">
        <f t="shared" ref="EE6:EM6" si="14">IF(EE7="",NA(),EE7)</f>
        <v>0</v>
      </c>
      <c r="EF6" s="22">
        <f t="shared" si="14"/>
        <v>7.0000000000000007E-2</v>
      </c>
      <c r="EG6" s="22">
        <f t="shared" si="14"/>
        <v>0.2</v>
      </c>
      <c r="EH6" s="22">
        <f t="shared" si="14"/>
        <v>0.59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433683</v>
      </c>
      <c r="D7" s="24">
        <v>46</v>
      </c>
      <c r="E7" s="24">
        <v>1</v>
      </c>
      <c r="F7" s="24">
        <v>0</v>
      </c>
      <c r="G7" s="24">
        <v>1</v>
      </c>
      <c r="H7" s="24" t="s">
        <v>93</v>
      </c>
      <c r="I7" s="24" t="s">
        <v>94</v>
      </c>
      <c r="J7" s="24" t="s">
        <v>95</v>
      </c>
      <c r="K7" s="24" t="s">
        <v>96</v>
      </c>
      <c r="L7" s="24" t="s">
        <v>97</v>
      </c>
      <c r="M7" s="24" t="s">
        <v>98</v>
      </c>
      <c r="N7" s="25" t="s">
        <v>99</v>
      </c>
      <c r="O7" s="25">
        <v>58.71</v>
      </c>
      <c r="P7" s="25">
        <v>98.81</v>
      </c>
      <c r="Q7" s="25">
        <v>2349</v>
      </c>
      <c r="R7" s="25">
        <v>15601</v>
      </c>
      <c r="S7" s="25">
        <v>19.440000000000001</v>
      </c>
      <c r="T7" s="25">
        <v>802.52</v>
      </c>
      <c r="U7" s="25">
        <v>15283</v>
      </c>
      <c r="V7" s="25">
        <v>17.87</v>
      </c>
      <c r="W7" s="25">
        <v>855.23</v>
      </c>
      <c r="X7" s="25">
        <v>106.46</v>
      </c>
      <c r="Y7" s="25">
        <v>103.09</v>
      </c>
      <c r="Z7" s="25">
        <v>101.51</v>
      </c>
      <c r="AA7" s="25">
        <v>102.87</v>
      </c>
      <c r="AB7" s="25">
        <v>101.5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729.35</v>
      </c>
      <c r="AU7" s="25">
        <v>784.65</v>
      </c>
      <c r="AV7" s="25">
        <v>766.99</v>
      </c>
      <c r="AW7" s="25">
        <v>645.22</v>
      </c>
      <c r="AX7" s="25">
        <v>611.23</v>
      </c>
      <c r="AY7" s="25">
        <v>359.47</v>
      </c>
      <c r="AZ7" s="25">
        <v>369.69</v>
      </c>
      <c r="BA7" s="25">
        <v>379.08</v>
      </c>
      <c r="BB7" s="25">
        <v>367.55</v>
      </c>
      <c r="BC7" s="25">
        <v>378.56</v>
      </c>
      <c r="BD7" s="25">
        <v>261.51</v>
      </c>
      <c r="BE7" s="25">
        <v>536.80999999999995</v>
      </c>
      <c r="BF7" s="25">
        <v>542.47</v>
      </c>
      <c r="BG7" s="25">
        <v>540.63</v>
      </c>
      <c r="BH7" s="25">
        <v>520.66</v>
      </c>
      <c r="BI7" s="25">
        <v>526.89</v>
      </c>
      <c r="BJ7" s="25">
        <v>401.79</v>
      </c>
      <c r="BK7" s="25">
        <v>402.99</v>
      </c>
      <c r="BL7" s="25">
        <v>398.98</v>
      </c>
      <c r="BM7" s="25">
        <v>418.68</v>
      </c>
      <c r="BN7" s="25">
        <v>395.68</v>
      </c>
      <c r="BO7" s="25">
        <v>265.16000000000003</v>
      </c>
      <c r="BP7" s="25">
        <v>101.47</v>
      </c>
      <c r="BQ7" s="25">
        <v>97.73</v>
      </c>
      <c r="BR7" s="25">
        <v>95.8</v>
      </c>
      <c r="BS7" s="25">
        <v>97.72</v>
      </c>
      <c r="BT7" s="25">
        <v>95.86</v>
      </c>
      <c r="BU7" s="25">
        <v>100.12</v>
      </c>
      <c r="BV7" s="25">
        <v>98.66</v>
      </c>
      <c r="BW7" s="25">
        <v>98.64</v>
      </c>
      <c r="BX7" s="25">
        <v>94.78</v>
      </c>
      <c r="BY7" s="25">
        <v>97.59</v>
      </c>
      <c r="BZ7" s="25">
        <v>102.35</v>
      </c>
      <c r="CA7" s="25">
        <v>128.13</v>
      </c>
      <c r="CB7" s="25">
        <v>134.08000000000001</v>
      </c>
      <c r="CC7" s="25">
        <v>137.15</v>
      </c>
      <c r="CD7" s="25">
        <v>134.51</v>
      </c>
      <c r="CE7" s="25">
        <v>137.78</v>
      </c>
      <c r="CF7" s="25">
        <v>174.97</v>
      </c>
      <c r="CG7" s="25">
        <v>178.59</v>
      </c>
      <c r="CH7" s="25">
        <v>178.92</v>
      </c>
      <c r="CI7" s="25">
        <v>181.3</v>
      </c>
      <c r="CJ7" s="25">
        <v>181.71</v>
      </c>
      <c r="CK7" s="25">
        <v>167.74</v>
      </c>
      <c r="CL7" s="25">
        <v>54.56</v>
      </c>
      <c r="CM7" s="25">
        <v>56.13</v>
      </c>
      <c r="CN7" s="25">
        <v>50.27</v>
      </c>
      <c r="CO7" s="25">
        <v>48.59</v>
      </c>
      <c r="CP7" s="25">
        <v>48.44</v>
      </c>
      <c r="CQ7" s="25">
        <v>55.63</v>
      </c>
      <c r="CR7" s="25">
        <v>55.03</v>
      </c>
      <c r="CS7" s="25">
        <v>55.14</v>
      </c>
      <c r="CT7" s="25">
        <v>55.89</v>
      </c>
      <c r="CU7" s="25">
        <v>55.72</v>
      </c>
      <c r="CV7" s="25">
        <v>60.29</v>
      </c>
      <c r="CW7" s="25">
        <v>86.45</v>
      </c>
      <c r="CX7" s="25">
        <v>79.2</v>
      </c>
      <c r="CY7" s="25">
        <v>84.51</v>
      </c>
      <c r="CZ7" s="25">
        <v>86.59</v>
      </c>
      <c r="DA7" s="25">
        <v>84.44</v>
      </c>
      <c r="DB7" s="25">
        <v>82.04</v>
      </c>
      <c r="DC7" s="25">
        <v>81.900000000000006</v>
      </c>
      <c r="DD7" s="25">
        <v>81.39</v>
      </c>
      <c r="DE7" s="25">
        <v>81.27</v>
      </c>
      <c r="DF7" s="25">
        <v>81.260000000000005</v>
      </c>
      <c r="DG7" s="25">
        <v>90.12</v>
      </c>
      <c r="DH7" s="25">
        <v>46.33</v>
      </c>
      <c r="DI7" s="25">
        <v>48.69</v>
      </c>
      <c r="DJ7" s="25">
        <v>50.9</v>
      </c>
      <c r="DK7" s="25">
        <v>52.83</v>
      </c>
      <c r="DL7" s="25">
        <v>53.39</v>
      </c>
      <c r="DM7" s="25">
        <v>48.05</v>
      </c>
      <c r="DN7" s="25">
        <v>48.87</v>
      </c>
      <c r="DO7" s="25">
        <v>49.92</v>
      </c>
      <c r="DP7" s="25">
        <v>50.63</v>
      </c>
      <c r="DQ7" s="25">
        <v>51.29</v>
      </c>
      <c r="DR7" s="25">
        <v>50.88</v>
      </c>
      <c r="DS7" s="25">
        <v>33.32</v>
      </c>
      <c r="DT7" s="25">
        <v>33.9</v>
      </c>
      <c r="DU7" s="25">
        <v>35.74</v>
      </c>
      <c r="DV7" s="25">
        <v>39.96</v>
      </c>
      <c r="DW7" s="25">
        <v>40.71</v>
      </c>
      <c r="DX7" s="25">
        <v>13.39</v>
      </c>
      <c r="DY7" s="25">
        <v>14.85</v>
      </c>
      <c r="DZ7" s="25">
        <v>16.88</v>
      </c>
      <c r="EA7" s="25">
        <v>18.28</v>
      </c>
      <c r="EB7" s="25">
        <v>19.61</v>
      </c>
      <c r="EC7" s="25">
        <v>22.3</v>
      </c>
      <c r="ED7" s="25">
        <v>0.06</v>
      </c>
      <c r="EE7" s="25">
        <v>0</v>
      </c>
      <c r="EF7" s="25">
        <v>7.0000000000000007E-2</v>
      </c>
      <c r="EG7" s="25">
        <v>0.2</v>
      </c>
      <c r="EH7" s="25">
        <v>0.59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n301</cp:lastModifiedBy>
  <cp:lastPrinted>2023-01-10T23:53:55Z</cp:lastPrinted>
  <dcterms:created xsi:type="dcterms:W3CDTF">2022-12-01T01:06:10Z</dcterms:created>
  <dcterms:modified xsi:type="dcterms:W3CDTF">2023-01-11T00:15:39Z</dcterms:modified>
  <cp:category/>
</cp:coreProperties>
</file>