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15\新共通\G000水道局_限定\G100上水道課_限定\G110経営係_限定\01 経理関係\006通知・照会\02庁内関係（経理）\財政課報告分\経営比較分析表\Ｒ4\"/>
    </mc:Choice>
  </mc:AlternateContent>
  <workbookProtection workbookAlgorithmName="SHA-512" workbookHashValue="MgYRG0ROFuql9020+ti6zTzjKZyEVqVgk5bYytWaMiFLF7a21FFvaEpkTy/3hDpRtKevwf+iWaBMiW8+qoFO2A==" workbookSaltValue="+e9G5EdVC3bbc33Acr5HL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<sst xmlns="http://schemas.openxmlformats.org/spreadsheetml/2006/main" count="228" uniqueCount="116">
  <si>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</si>
  <si>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</si>
  <si>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</si>
  <si>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</si>
  <si>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</si>
  <si>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</si>
  <si>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</si>
  <si>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</si>
  <si>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</si>
  <si>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</si>
  <si>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</si>
  <si>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</si>
  <si>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</si>
  <si>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</si>
  <si>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</si>
  <si>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</si>
  <si>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</si>
  <si>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</si>
  <si>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</si>
  <si>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</si>
  <si>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</si>
  <si>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</si>
  <si>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</si>
  <si>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</si>
  <si>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</si>
  <si>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</si>
  <si>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</si>
  <si>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</si>
  <si>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</si>
  <si>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</si>
  <si>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</si>
  <si>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</si>
  <si>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</si>
  <si>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</si>
  <si>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</si>
  <si>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</si>
  <si>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</si>
  <si>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</si>
  <si>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</si>
  <si>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</si>
  <si>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</si>
  <si>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</si>
  <si>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</si>
  <si>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</si>
  <si>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</si>
  <si>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</si>
  <si>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</si>
  <si>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</si>
  <si>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</si>
  <si>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</si>
  <si>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</si>
  <si>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</si>
  <si>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</si>
  <si>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</si>
  <si>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</si>
  <si>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</si>
  <si>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</si>
  <si>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</si>
  <si>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</si>
  <si>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</si>
  <si>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</si>
  <si>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</si>
  <si>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</si>
  <si>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</si>
  <si>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</si>
  <si>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</si>
  <si>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</si>
  <si>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</si>
  <si>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</si>
  <si>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</si>
  <si>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</si>
  <si>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</si>
  <si>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</si>
  <si>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</si>
  <si>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</si>
  <si>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</si>
  <si>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</si>
  <si>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</si>
  <si>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</si>
  <si>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</si>
  <si>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</si>
  <si>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</si>
  <si>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</si>
  <si>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</si>
  <si>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</si>
  <si>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</si>
  <si>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</si>
  <si>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</si>
  <si>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</si>
  <si>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</si>
  <si>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</si>
  <si>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</si>
  <si>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</si>
  <si>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人吉市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</si>
  <si>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</si>
  <si>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</si>
  <si>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</si>
  <si>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</si>
  <si>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</si>
  <si>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</si>
  <si>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</si>
  <si>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</si>
  <si>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</si>
  <si>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</si>
  <si>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</si>
  <si>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</si>
  <si>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</si>
  <si>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</si>
  <si>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</si>
  <si>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</si>
  <si>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</si>
  <si>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</si>
  <si>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</si>
  <si>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xml:space="preserve">①経常収支比率（経常費用に対する経常収益の割合）　　　　　　　　　　　　　　　　　　　　　　　　　　
　類似団体の平均より高めで推移し健全な経営水準ですが、平成30年度は、料金改定を実施したことにより上昇しています。令和2年度は、令和2年7月豪雨により水道料金の減免を実施するなど、経常収益が減少したことにより大きく減少しましたが、令和3年度は水道料金収入が例年並みに回復し、増加しました。　　　　　　　　　　　　　　　　　　　　　　　　　　　　　　　　　　　　②累積欠損金比率（営業収益に対する営業活動で生じた累積欠損金の割合）累積欠損金は発生しておらず、健全な経営状況にあるといえます。　　　　　　　　　　　　　　　　　　　　　　　　　　　　　　　　　　　　　　　　　　　　③流動比率（短期の債務の支払いに十分な流動資産があるかをみる）　　　　　　　　　　　　　　　　　　　
　高ければ高いほど企業の支払能力が高いといえ、100％を下回ると、使えるお金よりも、支払わなければならないお金の方が多いということが言えます。類似団体の平均より高めに推移し、健全な水準となっています。　　　　　　
④企業債残高対給水収益比率（給水収益に対する企業債残高の割合）　　　　　　　　　　　　
　企業債が事業運営の負担になっていないかを評価するものです。企業債発行を抑えて自己資金により事業を実施しており、類似団体平均と比較して低い数値となっています。　　　　　　　　　　　　　　　　　　　　　　　　　　　　　　　　　　　　　　　　　　　　　⑤料金回収率（給水に係る費用が、どの程度給水収益で賄えているかを示す）　　　　　　　　　　　　　　　　　　　　　　　　　　
　類似団体の平均を上回っており、100％以上で採算性を確保し良好な状態と言えます。高いほど料金の収益性が良く、100%を下回っている場合は、給水にかかる費用を給水収益以外で賄っていることになります。令和2年度は令和2年7月豪雨により水道料金の減免を実施したことで供給単価が大きく減少し、100％を下回りましたが、令和3年度は水道料金収入が回復し、100％を上回り例年並みの水準となりました。　　　　　　　　　　　　　　　　　　　　　　　　　　　　　　　　　　　　　　　　　　　　　　
⑥給水原価（水1m3を給水するためにいくら費用がかかったかを示す）　　　　　　　　　　　　　　　　　　
　類似団体に比べ低廉な給水原価となっています。
⑦施設利用率（施設がどれだけ効率的に利用されているかを示す）　　　　　　　　　　　　　　　　　　
　水需要が減少していること等から減少しており、今後も減少傾向で推移すると見込まれます。
⑧有収率（配水量のうち収益につながった水量の割合を示す）
　令和2年度の有収率の減少は、令和2年7月豪雨災害に伴い、配水管破損等により漏水が多発したことが原因となっています。それ以外については、配水管の更新を行い、類似団体と同程度の水準となっています。今後も老朽管の更新や漏水調査の継続的な実施等により更なる向上を図ります。 </t>
    <rPh sb="108" eb="110">
      <t>レイワ</t>
    </rPh>
    <rPh sb="111" eb="113">
      <t>ネンド</t>
    </rPh>
    <rPh sb="115" eb="117">
      <t>レイワ</t>
    </rPh>
    <rPh sb="118" eb="119">
      <t>ネン</t>
    </rPh>
    <rPh sb="120" eb="121">
      <t>ガツ</t>
    </rPh>
    <rPh sb="121" eb="123">
      <t>ゴウウ</t>
    </rPh>
    <rPh sb="126" eb="130">
      <t>スイドウリョウキン</t>
    </rPh>
    <rPh sb="131" eb="133">
      <t>ゲンメン</t>
    </rPh>
    <rPh sb="134" eb="136">
      <t>ジッシ</t>
    </rPh>
    <rPh sb="141" eb="145">
      <t>ケイジョウシュウエキ</t>
    </rPh>
    <rPh sb="146" eb="148">
      <t>ゲンショウ</t>
    </rPh>
    <rPh sb="155" eb="156">
      <t>オオ</t>
    </rPh>
    <rPh sb="158" eb="160">
      <t>ゲンショウ</t>
    </rPh>
    <rPh sb="166" eb="168">
      <t>レイワ</t>
    </rPh>
    <rPh sb="169" eb="171">
      <t>ネンド</t>
    </rPh>
    <rPh sb="172" eb="174">
      <t>スイドウ</t>
    </rPh>
    <rPh sb="174" eb="176">
      <t>リョウキン</t>
    </rPh>
    <rPh sb="176" eb="178">
      <t>シュウニュウ</t>
    </rPh>
    <rPh sb="179" eb="181">
      <t>レイネン</t>
    </rPh>
    <rPh sb="181" eb="182">
      <t>ナ</t>
    </rPh>
    <rPh sb="184" eb="186">
      <t>カイフク</t>
    </rPh>
    <rPh sb="188" eb="190">
      <t>ゾウカ</t>
    </rPh>
    <rPh sb="571" eb="573">
      <t>キギョウ</t>
    </rPh>
    <rPh sb="573" eb="574">
      <t>サイ</t>
    </rPh>
    <rPh sb="574" eb="576">
      <t>ハッコウ</t>
    </rPh>
    <rPh sb="577" eb="578">
      <t>オサ</t>
    </rPh>
    <rPh sb="580" eb="582">
      <t>ジコ</t>
    </rPh>
    <rPh sb="582" eb="584">
      <t>シキン</t>
    </rPh>
    <rPh sb="587" eb="589">
      <t>ジギョウ</t>
    </rPh>
    <rPh sb="590" eb="592">
      <t>ジッシ</t>
    </rPh>
    <rPh sb="826" eb="828">
      <t>レイワ</t>
    </rPh>
    <rPh sb="829" eb="831">
      <t>ネンド</t>
    </rPh>
    <rPh sb="832" eb="834">
      <t>レイワ</t>
    </rPh>
    <rPh sb="835" eb="836">
      <t>ネン</t>
    </rPh>
    <rPh sb="837" eb="838">
      <t>ガツ</t>
    </rPh>
    <rPh sb="838" eb="840">
      <t>ゴウウ</t>
    </rPh>
    <rPh sb="843" eb="845">
      <t>スイドウ</t>
    </rPh>
    <rPh sb="845" eb="847">
      <t>リョウキン</t>
    </rPh>
    <rPh sb="848" eb="850">
      <t>ゲンメン</t>
    </rPh>
    <rPh sb="851" eb="853">
      <t>ジッシ</t>
    </rPh>
    <rPh sb="858" eb="860">
      <t>キョウキュウ</t>
    </rPh>
    <rPh sb="860" eb="862">
      <t>タンカ</t>
    </rPh>
    <rPh sb="863" eb="864">
      <t>オオ</t>
    </rPh>
    <rPh sb="866" eb="868">
      <t>ゲンショウ</t>
    </rPh>
    <rPh sb="875" eb="877">
      <t>シタマワ</t>
    </rPh>
    <rPh sb="883" eb="885">
      <t>レイワ</t>
    </rPh>
    <rPh sb="886" eb="888">
      <t>ネンド</t>
    </rPh>
    <rPh sb="889" eb="895">
      <t>スイドウリョウキンシュウニュウ</t>
    </rPh>
    <rPh sb="896" eb="898">
      <t>カイフク</t>
    </rPh>
    <rPh sb="905" eb="907">
      <t>ウワマワ</t>
    </rPh>
    <rPh sb="908" eb="911">
      <t>レイネンナ</t>
    </rPh>
    <rPh sb="913" eb="915">
      <t>スイジュン</t>
    </rPh>
    <phoneticPr fontId="4"/>
  </si>
  <si>
    <t>　本市の水道事業は昭和32年から給水しており、耐用年数（配水管40年など）を経過した老朽化施設は年々増加しています。また、近年多発している大地震への対策が重要な課題となっています。熊本地震では、本市においても最大震度５弱を観測しました。今後も、本市では人吉盆地南縁断層や布田川・日奈久断層帯等があり、震度6弱～震度7となるところもあります。そのため、耐震基準が見直された阪神・淡路大震災以前に建設された水道施設や非耐震管路については、大きな被害が生じる可能性があり、水道施設の耐震対策を推進していくことが重要です。
　管路経年化率については、比率は右肩上がりで老朽化が進んでいることがわかります。管路更新率については、平成30年度から配水池改良事業を実施しており、さらに令和2年7月豪雨による災害復旧を実施したことや各施設の電気設備等の更新も控えており、管路更新事業費予算の縮小は今後も続いていくと思われます。
　管路については、平成17年度から耐震管への更新に取り組んでおり、管路の耐震化率は年々向上しています。</t>
    <rPh sb="325" eb="327">
      <t>ジッシ</t>
    </rPh>
    <rPh sb="335" eb="337">
      <t>レイワ</t>
    </rPh>
    <rPh sb="338" eb="339">
      <t>ネン</t>
    </rPh>
    <rPh sb="340" eb="341">
      <t>ガツ</t>
    </rPh>
    <rPh sb="341" eb="343">
      <t>ゴウウ</t>
    </rPh>
    <rPh sb="346" eb="348">
      <t>サイガイ</t>
    </rPh>
    <rPh sb="348" eb="350">
      <t>フッキュウ</t>
    </rPh>
    <rPh sb="351" eb="353">
      <t>ジッシ</t>
    </rPh>
    <rPh sb="358" eb="361">
      <t>カクシセツ</t>
    </rPh>
    <rPh sb="362" eb="366">
      <t>デンキセツビ</t>
    </rPh>
    <rPh sb="366" eb="367">
      <t>トウ</t>
    </rPh>
    <rPh sb="368" eb="370">
      <t>コウシン</t>
    </rPh>
    <rPh sb="371" eb="372">
      <t>ヒカ</t>
    </rPh>
    <rPh sb="387" eb="389">
      <t>シュクショウ</t>
    </rPh>
    <rPh sb="390" eb="392">
      <t>コンゴ</t>
    </rPh>
    <rPh sb="393" eb="394">
      <t>ツヅ</t>
    </rPh>
    <rPh sb="399" eb="400">
      <t>オモ</t>
    </rPh>
    <phoneticPr fontId="4"/>
  </si>
  <si>
    <t>　本市の水道事業は、類似団体と比較すると概ね経営状況は良好と判断していますが、今後は給水人口の減少や、節水意識の高まりなどにより水需要の増加は見込めない状況です。このため料金収入も、増加することは期待できず、水道事業を取り巻く経営環境は厳しさを増すと予測されます。また、本市の水道は給水開始から60年を経過し、老朽化した施設の更新や管路等の耐震化などによる事業費の増加が見込まれるため、財政負担の増加も予想されます。
　これらの状況を踏まえ、平成28年3月に「人吉市水道事業基本計画及び施設更新計画（人吉市水道事業ビジョン）」を策定し、さらに令和4年度には水道法の改正や本市水道事業を取り巻く環境が変化したことに伴い、改定を行いました。またビジョンの改定とあわせ、中長期的な視点で水道施設等を効率的かつ効果的に管理運営していくため「アセットマネジメント計画」も策定いたしました。
　また、令和2年4月1日から、安定経営の持続とお客様サービスの維持向上を図るため、「人吉市水道局お客様センター」を開設し、上下水道料金徴収事務等業務につきまして、民間委託を実施しています。
　これまでも組織再編や経費節減を実施してきましたが、改定した「人吉市水道事業ビジョン」及び「アセットマネジメント計画」に基づき、更なる経営効率化による経費の節減など、効率的な事業運営、健全財政の確保に努め、施設整備については、優先度の高い老朽化施設から計画的に更新するとともに、適切な施設規模の検討により効率的な施設整備を行います。</t>
    <rPh sb="271" eb="273">
      <t>レイワ</t>
    </rPh>
    <rPh sb="274" eb="276">
      <t>ネンド</t>
    </rPh>
    <rPh sb="278" eb="280">
      <t>スイドウ</t>
    </rPh>
    <rPh sb="280" eb="281">
      <t>ホウ</t>
    </rPh>
    <rPh sb="282" eb="284">
      <t>カイセイ</t>
    </rPh>
    <rPh sb="285" eb="289">
      <t>ホンシスイドウ</t>
    </rPh>
    <rPh sb="289" eb="291">
      <t>ジギョウ</t>
    </rPh>
    <rPh sb="292" eb="293">
      <t>ト</t>
    </rPh>
    <rPh sb="294" eb="295">
      <t>マ</t>
    </rPh>
    <rPh sb="296" eb="298">
      <t>カンキョウ</t>
    </rPh>
    <rPh sb="299" eb="301">
      <t>ヘンカ</t>
    </rPh>
    <rPh sb="306" eb="307">
      <t>トモナ</t>
    </rPh>
    <rPh sb="309" eb="311">
      <t>カイテイ</t>
    </rPh>
    <rPh sb="312" eb="313">
      <t>オコナ</t>
    </rPh>
    <rPh sb="325" eb="327">
      <t>カイテイ</t>
    </rPh>
    <rPh sb="332" eb="336">
      <t>チュウチョウキテキ</t>
    </rPh>
    <rPh sb="337" eb="339">
      <t>シテン</t>
    </rPh>
    <rPh sb="340" eb="345">
      <t>スイドウシセツトウ</t>
    </rPh>
    <rPh sb="346" eb="349">
      <t>コウリツテキ</t>
    </rPh>
    <rPh sb="351" eb="353">
      <t>コウカ</t>
    </rPh>
    <rPh sb="353" eb="354">
      <t>テキ</t>
    </rPh>
    <rPh sb="355" eb="357">
      <t>カンリ</t>
    </rPh>
    <rPh sb="357" eb="359">
      <t>ウンエイ</t>
    </rPh>
    <rPh sb="376" eb="378">
      <t>ケイカク</t>
    </rPh>
    <rPh sb="380" eb="382">
      <t>サクテイ</t>
    </rPh>
    <rPh sb="476" eb="478">
      <t>ジッシ</t>
    </rPh>
    <rPh sb="511" eb="513">
      <t>カイテイ</t>
    </rPh>
    <rPh sb="516" eb="519">
      <t>ヒトヨシシ</t>
    </rPh>
    <rPh sb="519" eb="521">
      <t>スイドウ</t>
    </rPh>
    <rPh sb="521" eb="523">
      <t>ジギョウ</t>
    </rPh>
    <rPh sb="528" eb="529">
      <t>オヨ</t>
    </rPh>
    <rPh sb="541" eb="543">
      <t>ケイカク</t>
    </rPh>
    <rPh sb="545" eb="54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</si>
</sst>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0.82</c:v>
                </c:pt>
                <c:pt idx="1">
                  <c:v>0.68</c:v>
                </c:pt>
                <c:pt idx="2">
                  <c:v>0.47</c:v>
                </c:pt>
                <c:pt idx="3">
                  <c:v>0.42</c:v>
                </c:pt>
                <c:pt idx="4">
                  <c:v>0.4</c:v>
                </c:pt>
              </c:numCache>
            </c:numRef>
          </c:val>
          <c:extLst>
            <c:ext xmlns:c16="http://schemas.microsoft.com/office/drawing/2014/chart" uri="{C3380CC4-5D6E-409C-BE32-E72D297353CC}">
              <c16:uniqueId val="{00000000-7CE0-4EC0-9DE6-3152C47A18A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0.48</c:v>
                </c:pt>
              </c:numCache>
            </c:numRef>
          </c:val>
          <c:smooth val="0"/>
          <c:extLst>
            <c:ext xmlns:c16="http://schemas.microsoft.com/office/drawing/2014/chart" uri="{C3380CC4-5D6E-409C-BE32-E72D297353CC}">
              <c16:uniqueId val="{00000001-7CE0-4EC0-9DE6-3152C47A18A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45.25</c:v>
                </c:pt>
                <c:pt idx="1">
                  <c:v>44.28</c:v>
                </c:pt>
                <c:pt idx="2">
                  <c:v>43.72</c:v>
                </c:pt>
                <c:pt idx="3">
                  <c:v>40.14</c:v>
                </c:pt>
                <c:pt idx="4">
                  <c:v>42.08</c:v>
                </c:pt>
              </c:numCache>
            </c:numRef>
          </c:val>
          <c:extLst>
            <c:ext xmlns:c16="http://schemas.microsoft.com/office/drawing/2014/chart" uri="{C3380CC4-5D6E-409C-BE32-E72D297353CC}">
              <c16:uniqueId val="{00000000-AE95-4D5A-926D-6E8580C3B1A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55.72</c:v>
                </c:pt>
              </c:numCache>
            </c:numRef>
          </c:val>
          <c:smooth val="0"/>
          <c:extLst>
            <c:ext xmlns:c16="http://schemas.microsoft.com/office/drawing/2014/chart" uri="{C3380CC4-5D6E-409C-BE32-E72D297353CC}">
              <c16:uniqueId val="{00000001-AE95-4D5A-926D-6E8580C3B1A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85.51</c:v>
                </c:pt>
                <c:pt idx="1">
                  <c:v>85.54</c:v>
                </c:pt>
                <c:pt idx="2">
                  <c:v>85.57</c:v>
                </c:pt>
                <c:pt idx="3">
                  <c:v>81.180000000000007</c:v>
                </c:pt>
                <c:pt idx="4">
                  <c:v>85.65</c:v>
                </c:pt>
              </c:numCache>
            </c:numRef>
          </c:val>
          <c:extLst>
            <c:ext xmlns:c16="http://schemas.microsoft.com/office/drawing/2014/chart" uri="{C3380CC4-5D6E-409C-BE32-E72D297353CC}">
              <c16:uniqueId val="{00000000-4AFE-48DF-B8E4-28431349AC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81.260000000000005</c:v>
                </c:pt>
              </c:numCache>
            </c:numRef>
          </c:val>
          <c:smooth val="0"/>
          <c:extLst>
            <c:ext xmlns:c16="http://schemas.microsoft.com/office/drawing/2014/chart" uri="{C3380CC4-5D6E-409C-BE32-E72D297353CC}">
              <c16:uniqueId val="{00000001-4AFE-48DF-B8E4-28431349AC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113.71</c:v>
                </c:pt>
                <c:pt idx="1">
                  <c:v>122.6</c:v>
                </c:pt>
                <c:pt idx="2">
                  <c:v>118.92</c:v>
                </c:pt>
                <c:pt idx="3">
                  <c:v>111.03</c:v>
                </c:pt>
                <c:pt idx="4">
                  <c:v>119.05</c:v>
                </c:pt>
              </c:numCache>
            </c:numRef>
          </c:val>
          <c:extLst>
            <c:ext xmlns:c16="http://schemas.microsoft.com/office/drawing/2014/chart" uri="{C3380CC4-5D6E-409C-BE32-E72D297353CC}">
              <c16:uniqueId val="{00000000-4D6F-4BDB-9A43-4FC461B1431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108.84</c:v>
                </c:pt>
              </c:numCache>
            </c:numRef>
          </c:val>
          <c:smooth val="0"/>
          <c:extLst>
            <c:ext xmlns:c16="http://schemas.microsoft.com/office/drawing/2014/chart" uri="{C3380CC4-5D6E-409C-BE32-E72D297353CC}">
              <c16:uniqueId val="{00000001-4D6F-4BDB-9A43-4FC461B1431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54.55</c:v>
                </c:pt>
                <c:pt idx="1">
                  <c:v>55.4</c:v>
                </c:pt>
                <c:pt idx="2">
                  <c:v>55.82</c:v>
                </c:pt>
                <c:pt idx="3">
                  <c:v>56.84</c:v>
                </c:pt>
                <c:pt idx="4">
                  <c:v>57.32</c:v>
                </c:pt>
              </c:numCache>
            </c:numRef>
          </c:val>
          <c:extLst>
            <c:ext xmlns:c16="http://schemas.microsoft.com/office/drawing/2014/chart" uri="{C3380CC4-5D6E-409C-BE32-E72D297353CC}">
              <c16:uniqueId val="{00000000-5471-4133-B5DE-92B28CF236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51.29</c:v>
                </c:pt>
              </c:numCache>
            </c:numRef>
          </c:val>
          <c:smooth val="0"/>
          <c:extLst>
            <c:ext xmlns:c16="http://schemas.microsoft.com/office/drawing/2014/chart" uri="{C3380CC4-5D6E-409C-BE32-E72D297353CC}">
              <c16:uniqueId val="{00000001-5471-4133-B5DE-92B28CF236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7.43</c:v>
                </c:pt>
                <c:pt idx="1">
                  <c:v>9.58</c:v>
                </c:pt>
                <c:pt idx="2">
                  <c:v>12.52</c:v>
                </c:pt>
                <c:pt idx="3">
                  <c:v>14.48</c:v>
                </c:pt>
                <c:pt idx="4">
                  <c:v>16.87</c:v>
                </c:pt>
              </c:numCache>
            </c:numRef>
          </c:val>
          <c:extLst>
            <c:ext xmlns:c16="http://schemas.microsoft.com/office/drawing/2014/chart" uri="{C3380CC4-5D6E-409C-BE32-E72D297353CC}">
              <c16:uniqueId val="{00000000-A835-4EBE-B096-F5DA7693720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19.61</c:v>
                </c:pt>
              </c:numCache>
            </c:numRef>
          </c:val>
          <c:smooth val="0"/>
          <c:extLst>
            <c:ext xmlns:c16="http://schemas.microsoft.com/office/drawing/2014/chart" uri="{C3380CC4-5D6E-409C-BE32-E72D297353CC}">
              <c16:uniqueId val="{00000001-A835-4EBE-B096-F5DA7693720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0E-4647-9F26-86A1CAE9188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6.02</c:v>
                </c:pt>
              </c:numCache>
            </c:numRef>
          </c:val>
          <c:smooth val="0"/>
          <c:extLst>
            <c:ext xmlns:c16="http://schemas.microsoft.com/office/drawing/2014/chart" uri="{C3380CC4-5D6E-409C-BE32-E72D297353CC}">
              <c16:uniqueId val="{00000001-BF0E-4647-9F26-86A1CAE9188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612.11</c:v>
                </c:pt>
                <c:pt idx="1">
                  <c:v>523.07000000000005</c:v>
                </c:pt>
                <c:pt idx="2">
                  <c:v>512.85</c:v>
                </c:pt>
                <c:pt idx="3">
                  <c:v>577.41999999999996</c:v>
                </c:pt>
                <c:pt idx="4">
                  <c:v>614.47</c:v>
                </c:pt>
              </c:numCache>
            </c:numRef>
          </c:val>
          <c:extLst>
            <c:ext xmlns:c16="http://schemas.microsoft.com/office/drawing/2014/chart" uri="{C3380CC4-5D6E-409C-BE32-E72D297353CC}">
              <c16:uniqueId val="{00000000-17AB-4F8C-881F-896BB9B2B32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378.56</c:v>
                </c:pt>
              </c:numCache>
            </c:numRef>
          </c:val>
          <c:smooth val="0"/>
          <c:extLst>
            <c:ext xmlns:c16="http://schemas.microsoft.com/office/drawing/2014/chart" uri="{C3380CC4-5D6E-409C-BE32-E72D297353CC}">
              <c16:uniqueId val="{00000001-17AB-4F8C-881F-896BB9B2B32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221.27</c:v>
                </c:pt>
                <c:pt idx="1">
                  <c:v>200.32</c:v>
                </c:pt>
                <c:pt idx="2">
                  <c:v>194.23</c:v>
                </c:pt>
                <c:pt idx="3">
                  <c:v>230.79</c:v>
                </c:pt>
                <c:pt idx="4">
                  <c:v>187.26</c:v>
                </c:pt>
              </c:numCache>
            </c:numRef>
          </c:val>
          <c:extLst>
            <c:ext xmlns:c16="http://schemas.microsoft.com/office/drawing/2014/chart" uri="{C3380CC4-5D6E-409C-BE32-E72D297353CC}">
              <c16:uniqueId val="{00000000-3AE9-450C-B5FF-5292B5F3616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395.68</c:v>
                </c:pt>
              </c:numCache>
            </c:numRef>
          </c:val>
          <c:smooth val="0"/>
          <c:extLst>
            <c:ext xmlns:c16="http://schemas.microsoft.com/office/drawing/2014/chart" uri="{C3380CC4-5D6E-409C-BE32-E72D297353CC}">
              <c16:uniqueId val="{00000001-3AE9-450C-B5FF-5292B5F3616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107.62</c:v>
                </c:pt>
                <c:pt idx="1">
                  <c:v>111.75</c:v>
                </c:pt>
                <c:pt idx="2">
                  <c:v>105.64</c:v>
                </c:pt>
                <c:pt idx="3">
                  <c:v>92.06</c:v>
                </c:pt>
                <c:pt idx="4">
                  <c:v>109.09</c:v>
                </c:pt>
              </c:numCache>
            </c:numRef>
          </c:val>
          <c:extLst>
            <c:ext xmlns:c16="http://schemas.microsoft.com/office/drawing/2014/chart" uri="{C3380CC4-5D6E-409C-BE32-E72D297353CC}">
              <c16:uniqueId val="{00000000-EB32-4D63-AEB1-4799D7A6DC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97.59</c:v>
                </c:pt>
              </c:numCache>
            </c:numRef>
          </c:val>
          <c:smooth val="0"/>
          <c:extLst>
            <c:ext xmlns:c16="http://schemas.microsoft.com/office/drawing/2014/chart" uri="{C3380CC4-5D6E-409C-BE32-E72D297353CC}">
              <c16:uniqueId val="{00000001-EB32-4D63-AEB1-4799D7A6DC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116.99</c:v>
                </c:pt>
                <c:pt idx="1">
                  <c:v>122.13</c:v>
                </c:pt>
                <c:pt idx="2">
                  <c:v>130.11000000000001</c:v>
                </c:pt>
                <c:pt idx="3">
                  <c:v>139.62</c:v>
                </c:pt>
                <c:pt idx="4">
                  <c:v>126.15</c:v>
                </c:pt>
              </c:numCache>
            </c:numRef>
          </c:val>
          <c:extLst>
            <c:ext xmlns:c16="http://schemas.microsoft.com/office/drawing/2014/chart" uri="{C3380CC4-5D6E-409C-BE32-E72D297353CC}">
              <c16:uniqueId val="{00000000-0CFA-4F19-8EBB-A8F77D880B3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181.71</c:v>
                </c:pt>
              </c:numCache>
            </c:numRef>
          </c:val>
          <c:smooth val="0"/>
          <c:extLst>
            <c:ext xmlns:c16="http://schemas.microsoft.com/office/drawing/2014/chart" uri="{C3380CC4-5D6E-409C-BE32-E72D297353CC}">
              <c16:uniqueId val="{00000001-0CFA-4F19-8EBB-A8F77D880B3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58" zoomScale="115" zoomScaleNormal="11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人吉市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31136</v>
      </c>
      <c r="AM8" s="45"/>
      <c r="AN8" s="45"/>
      <c r="AO8" s="45"/>
      <c r="AP8" s="45"/>
      <c r="AQ8" s="45"/>
      <c r="AR8" s="45"/>
      <c r="AS8" s="45"/>
      <c r="AT8" s="46">
        <f>データ!$S$6</f>
        <v>210.55</v>
      </c>
      <c r="AU8" s="47"/>
      <c r="AV8" s="47"/>
      <c r="AW8" s="47"/>
      <c r="AX8" s="47"/>
      <c r="AY8" s="47"/>
      <c r="AZ8" s="47"/>
      <c r="BA8" s="47"/>
      <c r="BB8" s="48">
        <f>データ!$T$6</f>
        <v>147.88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80.09</v>
      </c>
      <c r="J10" s="47"/>
      <c r="K10" s="47"/>
      <c r="L10" s="47"/>
      <c r="M10" s="47"/>
      <c r="N10" s="47"/>
      <c r="O10" s="81"/>
      <c r="P10" s="48">
        <f>データ!$P$6</f>
        <v>97.42</v>
      </c>
      <c r="Q10" s="48"/>
      <c r="R10" s="48"/>
      <c r="S10" s="48"/>
      <c r="T10" s="48"/>
      <c r="U10" s="48"/>
      <c r="V10" s="48"/>
      <c r="W10" s="45">
        <f>データ!$Q$6</f>
        <v>2666</v>
      </c>
      <c r="X10" s="45"/>
      <c r="Y10" s="45"/>
      <c r="Z10" s="45"/>
      <c r="AA10" s="45"/>
      <c r="AB10" s="45"/>
      <c r="AC10" s="45"/>
      <c r="AD10" s="2"/>
      <c r="AE10" s="2"/>
      <c r="AF10" s="2"/>
      <c r="AG10" s="2"/>
      <c r="AH10" s="2"/>
      <c r="AI10" s="2"/>
      <c r="AJ10" s="2"/>
      <c r="AK10" s="2"/>
      <c r="AL10" s="45">
        <f>データ!$U$6</f>
        <v>29970</v>
      </c>
      <c r="AM10" s="45"/>
      <c r="AN10" s="45"/>
      <c r="AO10" s="45"/>
      <c r="AP10" s="45"/>
      <c r="AQ10" s="45"/>
      <c r="AR10" s="45"/>
      <c r="AS10" s="45"/>
      <c r="AT10" s="46">
        <f>データ!$V$6</f>
        <v>39.07</v>
      </c>
      <c r="AU10" s="47"/>
      <c r="AV10" s="47"/>
      <c r="AW10" s="47"/>
      <c r="AX10" s="47"/>
      <c r="AY10" s="47"/>
      <c r="AZ10" s="47"/>
      <c r="BA10" s="47"/>
      <c r="BB10" s="48">
        <f>データ!$W$6</f>
        <v>767.08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114</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115</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xpzcDpQ6MnOFlHSUVJfILvQOah37hju6cpj7LdjktDt5y8kpBw+BZKhpLZCHa74ZIBZ/yg/RO/5ssQPj31Ng==" saltValue="hGk8k5vJtBVzLUDyzdaC/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432032</v>
      </c>
      <c r="D6" s="20">
        <f t="shared" si="3"/>
        <v>46</v>
      </c>
      <c r="E6" s="20">
        <f t="shared" si="3"/>
        <v>1</v>
      </c>
      <c r="F6" s="20">
        <f t="shared" si="3"/>
        <v>0</v>
      </c>
      <c r="G6" s="20">
        <f t="shared" si="3"/>
        <v>1</v>
      </c>
      <c r="H6" s="20" t="str">
        <f t="shared" si="3"/>
        <v>熊本県　人吉市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80.09</v>
      </c>
      <c r="P6" s="21">
        <f t="shared" si="3"/>
        <v>97.42</v>
      </c>
      <c r="Q6" s="21">
        <f t="shared" si="3"/>
        <v>2666</v>
      </c>
      <c r="R6" s="21">
        <f t="shared" si="3"/>
        <v>31136</v>
      </c>
      <c r="S6" s="21">
        <f t="shared" si="3"/>
        <v>210.55</v>
      </c>
      <c r="T6" s="21">
        <f t="shared" si="3"/>
        <v>147.88</v>
      </c>
      <c r="U6" s="21">
        <f t="shared" si="3"/>
        <v>29970</v>
      </c>
      <c r="V6" s="21">
        <f t="shared" si="3"/>
        <v>39.07</v>
      </c>
      <c r="W6" s="21">
        <f t="shared" si="3"/>
        <v>767.08</v>
      </c>
      <c r="X6" s="22">
        <f>IF(X7="",NA(),X7)</f>
        <v>113.71</v>
      </c>
      <c r="Y6" s="22">
        <f t="shared" ref="Y6:AG6" si="4">IF(Y7="",NA(),Y7)</f>
        <v>122.6</v>
      </c>
      <c r="Z6" s="22">
        <f t="shared" si="4"/>
        <v>118.92</v>
      </c>
      <c r="AA6" s="22">
        <f t="shared" si="4"/>
        <v>111.03</v>
      </c>
      <c r="AB6" s="22">
        <f t="shared" si="4"/>
        <v>119.05</v>
      </c>
      <c r="AC6" s="22">
        <f t="shared" si="4"/>
        <v>110.68</v>
      </c>
      <c r="AD6" s="22">
        <f t="shared" si="4"/>
        <v>110.66</v>
      </c>
      <c r="AE6" s="22">
        <f t="shared" si="4"/>
        <v>109.01</v>
      </c>
      <c r="AF6" s="22">
        <f t="shared" si="4"/>
        <v>108.83</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6.02</v>
      </c>
      <c r="AS6" s="21" t="str">
        <f>IF(AS7="","",IF(AS7="-","【-】","【"&amp;SUBSTITUTE(TEXT(AS7,"#,##0.00"),"-","△")&amp;"】"))</f>
        <v>【1.30】</v>
      </c>
      <c r="AT6" s="22">
        <f>IF(AT7="",NA(),AT7)</f>
        <v>612.11</v>
      </c>
      <c r="AU6" s="22">
        <f t="shared" ref="AU6:BC6" si="6">IF(AU7="",NA(),AU7)</f>
        <v>523.07000000000005</v>
      </c>
      <c r="AV6" s="22">
        <f t="shared" si="6"/>
        <v>512.85</v>
      </c>
      <c r="AW6" s="22">
        <f t="shared" si="6"/>
        <v>577.41999999999996</v>
      </c>
      <c r="AX6" s="22">
        <f t="shared" si="6"/>
        <v>614.47</v>
      </c>
      <c r="AY6" s="22">
        <f t="shared" si="6"/>
        <v>357.34</v>
      </c>
      <c r="AZ6" s="22">
        <f t="shared" si="6"/>
        <v>366.03</v>
      </c>
      <c r="BA6" s="22">
        <f t="shared" si="6"/>
        <v>365.18</v>
      </c>
      <c r="BB6" s="22">
        <f t="shared" si="6"/>
        <v>327.77</v>
      </c>
      <c r="BC6" s="22">
        <f t="shared" si="6"/>
        <v>378.56</v>
      </c>
      <c r="BD6" s="21" t="str">
        <f>IF(BD7="","",IF(BD7="-","【-】","【"&amp;SUBSTITUTE(TEXT(BD7,"#,##0.00"),"-","△")&amp;"】"))</f>
        <v>【261.51】</v>
      </c>
      <c r="BE6" s="22">
        <f>IF(BE7="",NA(),BE7)</f>
        <v>221.27</v>
      </c>
      <c r="BF6" s="22">
        <f t="shared" ref="BF6:BN6" si="7">IF(BF7="",NA(),BF7)</f>
        <v>200.32</v>
      </c>
      <c r="BG6" s="22">
        <f t="shared" si="7"/>
        <v>194.23</v>
      </c>
      <c r="BH6" s="22">
        <f t="shared" si="7"/>
        <v>230.79</v>
      </c>
      <c r="BI6" s="22">
        <f t="shared" si="7"/>
        <v>187.26</v>
      </c>
      <c r="BJ6" s="22">
        <f t="shared" si="7"/>
        <v>373.69</v>
      </c>
      <c r="BK6" s="22">
        <f t="shared" si="7"/>
        <v>370.12</v>
      </c>
      <c r="BL6" s="22">
        <f t="shared" si="7"/>
        <v>371.65</v>
      </c>
      <c r="BM6" s="22">
        <f t="shared" si="7"/>
        <v>397.1</v>
      </c>
      <c r="BN6" s="22">
        <f t="shared" si="7"/>
        <v>395.68</v>
      </c>
      <c r="BO6" s="21" t="str">
        <f>IF(BO7="","",IF(BO7="-","【-】","【"&amp;SUBSTITUTE(TEXT(BO7,"#,##0.00"),"-","△")&amp;"】"))</f>
        <v>【265.16】</v>
      </c>
      <c r="BP6" s="22">
        <f>IF(BP7="",NA(),BP7)</f>
        <v>107.62</v>
      </c>
      <c r="BQ6" s="22">
        <f t="shared" ref="BQ6:BY6" si="8">IF(BQ7="",NA(),BQ7)</f>
        <v>111.75</v>
      </c>
      <c r="BR6" s="22">
        <f t="shared" si="8"/>
        <v>105.64</v>
      </c>
      <c r="BS6" s="22">
        <f t="shared" si="8"/>
        <v>92.06</v>
      </c>
      <c r="BT6" s="22">
        <f t="shared" si="8"/>
        <v>109.09</v>
      </c>
      <c r="BU6" s="22">
        <f t="shared" si="8"/>
        <v>99.87</v>
      </c>
      <c r="BV6" s="22">
        <f t="shared" si="8"/>
        <v>100.42</v>
      </c>
      <c r="BW6" s="22">
        <f t="shared" si="8"/>
        <v>98.77</v>
      </c>
      <c r="BX6" s="22">
        <f t="shared" si="8"/>
        <v>95.79</v>
      </c>
      <c r="BY6" s="22">
        <f t="shared" si="8"/>
        <v>97.59</v>
      </c>
      <c r="BZ6" s="21" t="str">
        <f>IF(BZ7="","",IF(BZ7="-","【-】","【"&amp;SUBSTITUTE(TEXT(BZ7,"#,##0.00"),"-","△")&amp;"】"))</f>
        <v>【102.35】</v>
      </c>
      <c r="CA6" s="22">
        <f>IF(CA7="",NA(),CA7)</f>
        <v>116.99</v>
      </c>
      <c r="CB6" s="22">
        <f t="shared" ref="CB6:CJ6" si="9">IF(CB7="",NA(),CB7)</f>
        <v>122.13</v>
      </c>
      <c r="CC6" s="22">
        <f t="shared" si="9"/>
        <v>130.11000000000001</v>
      </c>
      <c r="CD6" s="22">
        <f t="shared" si="9"/>
        <v>139.62</v>
      </c>
      <c r="CE6" s="22">
        <f t="shared" si="9"/>
        <v>126.15</v>
      </c>
      <c r="CF6" s="22">
        <f t="shared" si="9"/>
        <v>171.81</v>
      </c>
      <c r="CG6" s="22">
        <f t="shared" si="9"/>
        <v>171.67</v>
      </c>
      <c r="CH6" s="22">
        <f t="shared" si="9"/>
        <v>173.67</v>
      </c>
      <c r="CI6" s="22">
        <f t="shared" si="9"/>
        <v>171.13</v>
      </c>
      <c r="CJ6" s="22">
        <f t="shared" si="9"/>
        <v>181.71</v>
      </c>
      <c r="CK6" s="21" t="str">
        <f>IF(CK7="","",IF(CK7="-","【-】","【"&amp;SUBSTITUTE(TEXT(CK7,"#,##0.00"),"-","△")&amp;"】"))</f>
        <v>【167.74】</v>
      </c>
      <c r="CL6" s="22">
        <f>IF(CL7="",NA(),CL7)</f>
        <v>45.25</v>
      </c>
      <c r="CM6" s="22">
        <f t="shared" ref="CM6:CU6" si="10">IF(CM7="",NA(),CM7)</f>
        <v>44.28</v>
      </c>
      <c r="CN6" s="22">
        <f t="shared" si="10"/>
        <v>43.72</v>
      </c>
      <c r="CO6" s="22">
        <f t="shared" si="10"/>
        <v>40.14</v>
      </c>
      <c r="CP6" s="22">
        <f t="shared" si="10"/>
        <v>42.08</v>
      </c>
      <c r="CQ6" s="22">
        <f t="shared" si="10"/>
        <v>60.03</v>
      </c>
      <c r="CR6" s="22">
        <f t="shared" si="10"/>
        <v>59.74</v>
      </c>
      <c r="CS6" s="22">
        <f t="shared" si="10"/>
        <v>59.67</v>
      </c>
      <c r="CT6" s="22">
        <f t="shared" si="10"/>
        <v>60.12</v>
      </c>
      <c r="CU6" s="22">
        <f t="shared" si="10"/>
        <v>55.72</v>
      </c>
      <c r="CV6" s="21" t="str">
        <f>IF(CV7="","",IF(CV7="-","【-】","【"&amp;SUBSTITUTE(TEXT(CV7,"#,##0.00"),"-","△")&amp;"】"))</f>
        <v>【60.29】</v>
      </c>
      <c r="CW6" s="22">
        <f>IF(CW7="",NA(),CW7)</f>
        <v>85.51</v>
      </c>
      <c r="CX6" s="22">
        <f t="shared" ref="CX6:DF6" si="11">IF(CX7="",NA(),CX7)</f>
        <v>85.54</v>
      </c>
      <c r="CY6" s="22">
        <f t="shared" si="11"/>
        <v>85.57</v>
      </c>
      <c r="CZ6" s="22">
        <f t="shared" si="11"/>
        <v>81.180000000000007</v>
      </c>
      <c r="DA6" s="22">
        <f t="shared" si="11"/>
        <v>85.65</v>
      </c>
      <c r="DB6" s="22">
        <f t="shared" si="11"/>
        <v>84.81</v>
      </c>
      <c r="DC6" s="22">
        <f t="shared" si="11"/>
        <v>84.8</v>
      </c>
      <c r="DD6" s="22">
        <f t="shared" si="11"/>
        <v>84.6</v>
      </c>
      <c r="DE6" s="22">
        <f t="shared" si="11"/>
        <v>84.24</v>
      </c>
      <c r="DF6" s="22">
        <f t="shared" si="11"/>
        <v>81.260000000000005</v>
      </c>
      <c r="DG6" s="21" t="str">
        <f>IF(DG7="","",IF(DG7="-","【-】","【"&amp;SUBSTITUTE(TEXT(DG7,"#,##0.00"),"-","△")&amp;"】"))</f>
        <v>【90.12】</v>
      </c>
      <c r="DH6" s="22">
        <f>IF(DH7="",NA(),DH7)</f>
        <v>54.55</v>
      </c>
      <c r="DI6" s="22">
        <f t="shared" ref="DI6:DQ6" si="12">IF(DI7="",NA(),DI7)</f>
        <v>55.4</v>
      </c>
      <c r="DJ6" s="22">
        <f t="shared" si="12"/>
        <v>55.82</v>
      </c>
      <c r="DK6" s="22">
        <f t="shared" si="12"/>
        <v>56.84</v>
      </c>
      <c r="DL6" s="22">
        <f t="shared" si="12"/>
        <v>57.32</v>
      </c>
      <c r="DM6" s="22">
        <f t="shared" si="12"/>
        <v>47.28</v>
      </c>
      <c r="DN6" s="22">
        <f t="shared" si="12"/>
        <v>47.66</v>
      </c>
      <c r="DO6" s="22">
        <f t="shared" si="12"/>
        <v>48.17</v>
      </c>
      <c r="DP6" s="22">
        <f t="shared" si="12"/>
        <v>48.83</v>
      </c>
      <c r="DQ6" s="22">
        <f t="shared" si="12"/>
        <v>51.29</v>
      </c>
      <c r="DR6" s="21" t="str">
        <f>IF(DR7="","",IF(DR7="-","【-】","【"&amp;SUBSTITUTE(TEXT(DR7,"#,##0.00"),"-","△")&amp;"】"))</f>
        <v>【50.88】</v>
      </c>
      <c r="DS6" s="22">
        <f>IF(DS7="",NA(),DS7)</f>
        <v>7.43</v>
      </c>
      <c r="DT6" s="22">
        <f t="shared" ref="DT6:EB6" si="13">IF(DT7="",NA(),DT7)</f>
        <v>9.58</v>
      </c>
      <c r="DU6" s="22">
        <f t="shared" si="13"/>
        <v>12.52</v>
      </c>
      <c r="DV6" s="22">
        <f t="shared" si="13"/>
        <v>14.48</v>
      </c>
      <c r="DW6" s="22">
        <f t="shared" si="13"/>
        <v>16.87</v>
      </c>
      <c r="DX6" s="22">
        <f t="shared" si="13"/>
        <v>12.19</v>
      </c>
      <c r="DY6" s="22">
        <f t="shared" si="13"/>
        <v>15.1</v>
      </c>
      <c r="DZ6" s="22">
        <f t="shared" si="13"/>
        <v>17.12</v>
      </c>
      <c r="EA6" s="22">
        <f t="shared" si="13"/>
        <v>18.18</v>
      </c>
      <c r="EB6" s="22">
        <f t="shared" si="13"/>
        <v>19.61</v>
      </c>
      <c r="EC6" s="21" t="str">
        <f>IF(EC7="","",IF(EC7="-","【-】","【"&amp;SUBSTITUTE(TEXT(EC7,"#,##0.00"),"-","△")&amp;"】"))</f>
        <v>【22.30】</v>
      </c>
      <c r="ED6" s="22">
        <f>IF(ED7="",NA(),ED7)</f>
        <v>0.82</v>
      </c>
      <c r="EE6" s="22">
        <f t="shared" ref="EE6:EM6" si="14">IF(EE7="",NA(),EE7)</f>
        <v>0.68</v>
      </c>
      <c r="EF6" s="22">
        <f t="shared" si="14"/>
        <v>0.47</v>
      </c>
      <c r="EG6" s="22">
        <f t="shared" si="14"/>
        <v>0.42</v>
      </c>
      <c r="EH6" s="22">
        <f t="shared" si="14"/>
        <v>0.4</v>
      </c>
      <c r="EI6" s="22">
        <f t="shared" si="14"/>
        <v>0.51</v>
      </c>
      <c r="EJ6" s="22">
        <f t="shared" si="14"/>
        <v>0.57999999999999996</v>
      </c>
      <c r="EK6" s="22">
        <f t="shared" si="14"/>
        <v>0.54</v>
      </c>
      <c r="EL6" s="22">
        <f t="shared" si="14"/>
        <v>0.56999999999999995</v>
      </c>
      <c r="EM6" s="22">
        <f t="shared" si="14"/>
        <v>0.48</v>
      </c>
      <c r="EN6" s="21" t="str">
        <f>IF(EN7="","",IF(EN7="-","【-】","【"&amp;SUBSTITUTE(TEXT(EN7,"#,##0.00"),"-","△")&amp;"】"))</f>
        <v>【0.66】</v>
      </c>
    </row>
    <row r="7" spans="1:144" s="23" customFormat="1" x14ac:dyDescent="0.15">
      <c r="A7" s="15"/>
      <c r="B7" s="24">
        <v>2021</v>
      </c>
      <c r="C7" s="24">
        <v>432032</v>
      </c>
      <c r="D7" s="24">
        <v>46</v>
      </c>
      <c r="E7" s="24">
        <v>1</v>
      </c>
      <c r="F7" s="24">
        <v>0</v>
      </c>
      <c r="G7" s="24">
        <v>1</v>
      </c>
      <c r="H7" s="24" t="s">
        <v>93</v>
      </c>
      <c r="I7" s="24" t="s">
        <v>94</v>
      </c>
      <c r="J7" s="24" t="s">
        <v>95</v>
      </c>
      <c r="K7" s="24" t="s">
        <v>96</v>
      </c>
      <c r="L7" s="24" t="s">
        <v>97</v>
      </c>
      <c r="M7" s="24" t="s">
        <v>98</v>
      </c>
      <c r="N7" s="25" t="s">
        <v>99</v>
      </c>
      <c r="O7" s="25">
        <v>80.09</v>
      </c>
      <c r="P7" s="25">
        <v>97.42</v>
      </c>
      <c r="Q7" s="25">
        <v>2666</v>
      </c>
      <c r="R7" s="25">
        <v>31136</v>
      </c>
      <c r="S7" s="25">
        <v>210.55</v>
      </c>
      <c r="T7" s="25">
        <v>147.88</v>
      </c>
      <c r="U7" s="25">
        <v>29970</v>
      </c>
      <c r="V7" s="25">
        <v>39.07</v>
      </c>
      <c r="W7" s="25">
        <v>767.08</v>
      </c>
      <c r="X7" s="25">
        <v>113.71</v>
      </c>
      <c r="Y7" s="25">
        <v>122.6</v>
      </c>
      <c r="Z7" s="25">
        <v>118.92</v>
      </c>
      <c r="AA7" s="25">
        <v>111.03</v>
      </c>
      <c r="AB7" s="25">
        <v>119.05</v>
      </c>
      <c r="AC7" s="25">
        <v>110.68</v>
      </c>
      <c r="AD7" s="25">
        <v>110.66</v>
      </c>
      <c r="AE7" s="25">
        <v>109.01</v>
      </c>
      <c r="AF7" s="25">
        <v>108.83</v>
      </c>
      <c r="AG7" s="25">
        <v>108.84</v>
      </c>
      <c r="AH7" s="25">
        <v>111.39</v>
      </c>
      <c r="AI7" s="25">
        <v>0</v>
      </c>
      <c r="AJ7" s="25">
        <v>0</v>
      </c>
      <c r="AK7" s="25">
        <v>0</v>
      </c>
      <c r="AL7" s="25">
        <v>0</v>
      </c>
      <c r="AM7" s="25">
        <v>0</v>
      </c>
      <c r="AN7" s="25">
        <v>3.56</v>
      </c>
      <c r="AO7" s="25">
        <v>2.74</v>
      </c>
      <c r="AP7" s="25">
        <v>3.7</v>
      </c>
      <c r="AQ7" s="25">
        <v>4.34</v>
      </c>
      <c r="AR7" s="25">
        <v>6.02</v>
      </c>
      <c r="AS7" s="25">
        <v>1.3</v>
      </c>
      <c r="AT7" s="25">
        <v>612.11</v>
      </c>
      <c r="AU7" s="25">
        <v>523.07000000000005</v>
      </c>
      <c r="AV7" s="25">
        <v>512.85</v>
      </c>
      <c r="AW7" s="25">
        <v>577.41999999999996</v>
      </c>
      <c r="AX7" s="25">
        <v>614.47</v>
      </c>
      <c r="AY7" s="25">
        <v>357.34</v>
      </c>
      <c r="AZ7" s="25">
        <v>366.03</v>
      </c>
      <c r="BA7" s="25">
        <v>365.18</v>
      </c>
      <c r="BB7" s="25">
        <v>327.77</v>
      </c>
      <c r="BC7" s="25">
        <v>378.56</v>
      </c>
      <c r="BD7" s="25">
        <v>261.51</v>
      </c>
      <c r="BE7" s="25">
        <v>221.27</v>
      </c>
      <c r="BF7" s="25">
        <v>200.32</v>
      </c>
      <c r="BG7" s="25">
        <v>194.23</v>
      </c>
      <c r="BH7" s="25">
        <v>230.79</v>
      </c>
      <c r="BI7" s="25">
        <v>187.26</v>
      </c>
      <c r="BJ7" s="25">
        <v>373.69</v>
      </c>
      <c r="BK7" s="25">
        <v>370.12</v>
      </c>
      <c r="BL7" s="25">
        <v>371.65</v>
      </c>
      <c r="BM7" s="25">
        <v>397.1</v>
      </c>
      <c r="BN7" s="25">
        <v>395.68</v>
      </c>
      <c r="BO7" s="25">
        <v>265.16000000000003</v>
      </c>
      <c r="BP7" s="25">
        <v>107.62</v>
      </c>
      <c r="BQ7" s="25">
        <v>111.75</v>
      </c>
      <c r="BR7" s="25">
        <v>105.64</v>
      </c>
      <c r="BS7" s="25">
        <v>92.06</v>
      </c>
      <c r="BT7" s="25">
        <v>109.09</v>
      </c>
      <c r="BU7" s="25">
        <v>99.87</v>
      </c>
      <c r="BV7" s="25">
        <v>100.42</v>
      </c>
      <c r="BW7" s="25">
        <v>98.77</v>
      </c>
      <c r="BX7" s="25">
        <v>95.79</v>
      </c>
      <c r="BY7" s="25">
        <v>97.59</v>
      </c>
      <c r="BZ7" s="25">
        <v>102.35</v>
      </c>
      <c r="CA7" s="25">
        <v>116.99</v>
      </c>
      <c r="CB7" s="25">
        <v>122.13</v>
      </c>
      <c r="CC7" s="25">
        <v>130.11000000000001</v>
      </c>
      <c r="CD7" s="25">
        <v>139.62</v>
      </c>
      <c r="CE7" s="25">
        <v>126.15</v>
      </c>
      <c r="CF7" s="25">
        <v>171.81</v>
      </c>
      <c r="CG7" s="25">
        <v>171.67</v>
      </c>
      <c r="CH7" s="25">
        <v>173.67</v>
      </c>
      <c r="CI7" s="25">
        <v>171.13</v>
      </c>
      <c r="CJ7" s="25">
        <v>181.71</v>
      </c>
      <c r="CK7" s="25">
        <v>167.74</v>
      </c>
      <c r="CL7" s="25">
        <v>45.25</v>
      </c>
      <c r="CM7" s="25">
        <v>44.28</v>
      </c>
      <c r="CN7" s="25">
        <v>43.72</v>
      </c>
      <c r="CO7" s="25">
        <v>40.14</v>
      </c>
      <c r="CP7" s="25">
        <v>42.08</v>
      </c>
      <c r="CQ7" s="25">
        <v>60.03</v>
      </c>
      <c r="CR7" s="25">
        <v>59.74</v>
      </c>
      <c r="CS7" s="25">
        <v>59.67</v>
      </c>
      <c r="CT7" s="25">
        <v>60.12</v>
      </c>
      <c r="CU7" s="25">
        <v>55.72</v>
      </c>
      <c r="CV7" s="25">
        <v>60.29</v>
      </c>
      <c r="CW7" s="25">
        <v>85.51</v>
      </c>
      <c r="CX7" s="25">
        <v>85.54</v>
      </c>
      <c r="CY7" s="25">
        <v>85.57</v>
      </c>
      <c r="CZ7" s="25">
        <v>81.180000000000007</v>
      </c>
      <c r="DA7" s="25">
        <v>85.65</v>
      </c>
      <c r="DB7" s="25">
        <v>84.81</v>
      </c>
      <c r="DC7" s="25">
        <v>84.8</v>
      </c>
      <c r="DD7" s="25">
        <v>84.6</v>
      </c>
      <c r="DE7" s="25">
        <v>84.24</v>
      </c>
      <c r="DF7" s="25">
        <v>81.260000000000005</v>
      </c>
      <c r="DG7" s="25">
        <v>90.12</v>
      </c>
      <c r="DH7" s="25">
        <v>54.55</v>
      </c>
      <c r="DI7" s="25">
        <v>55.4</v>
      </c>
      <c r="DJ7" s="25">
        <v>55.82</v>
      </c>
      <c r="DK7" s="25">
        <v>56.84</v>
      </c>
      <c r="DL7" s="25">
        <v>57.32</v>
      </c>
      <c r="DM7" s="25">
        <v>47.28</v>
      </c>
      <c r="DN7" s="25">
        <v>47.66</v>
      </c>
      <c r="DO7" s="25">
        <v>48.17</v>
      </c>
      <c r="DP7" s="25">
        <v>48.83</v>
      </c>
      <c r="DQ7" s="25">
        <v>51.29</v>
      </c>
      <c r="DR7" s="25">
        <v>50.88</v>
      </c>
      <c r="DS7" s="25">
        <v>7.43</v>
      </c>
      <c r="DT7" s="25">
        <v>9.58</v>
      </c>
      <c r="DU7" s="25">
        <v>12.52</v>
      </c>
      <c r="DV7" s="25">
        <v>14.48</v>
      </c>
      <c r="DW7" s="25">
        <v>16.87</v>
      </c>
      <c r="DX7" s="25">
        <v>12.19</v>
      </c>
      <c r="DY7" s="25">
        <v>15.1</v>
      </c>
      <c r="DZ7" s="25">
        <v>17.12</v>
      </c>
      <c r="EA7" s="25">
        <v>18.18</v>
      </c>
      <c r="EB7" s="25">
        <v>19.61</v>
      </c>
      <c r="EC7" s="25">
        <v>22.3</v>
      </c>
      <c r="ED7" s="25">
        <v>0.82</v>
      </c>
      <c r="EE7" s="25">
        <v>0.68</v>
      </c>
      <c r="EF7" s="25">
        <v>0.47</v>
      </c>
      <c r="EG7" s="25">
        <v>0.42</v>
      </c>
      <c r="EH7" s="25">
        <v>0.4</v>
      </c>
      <c r="EI7" s="25">
        <v>0.51</v>
      </c>
      <c r="EJ7" s="25">
        <v>0.57999999999999996</v>
      </c>
      <c r="EK7" s="25">
        <v>0.54</v>
      </c>
      <c r="EL7" s="25">
        <v>0.56999999999999995</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2023-01-20T00:15:53Z</cp:lastPrinted>
  <dcterms:created xsi:type="dcterms:W3CDTF">2022-12-01T01:06:01Z</dcterms:created>
  <dcterms:modified xsi:type="dcterms:W3CDTF">2023-01-23T07:31:25Z</dcterms:modified>
  <cp:category/>
</cp:coreProperties>
</file>