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040 電気\"/>
    </mc:Choice>
  </mc:AlternateContent>
  <workbookProtection workbookAlgorithmName="SHA-512" workbookHashValue="aolQc6HqzS4TeOnmAPBdY0y8lrgvSvL/pQXSmh2jPuTKwpb5agwIS6zZ6xGm4rogCKnvhubacOGuLrk7UC9N/g==" workbookSaltValue="5sbkPo3pxgwvQOdMguFBSQ==" workbookSpinCount="100000" lockStructure="1"/>
  <bookViews>
    <workbookView xWindow="0" yWindow="0" windowWidth="20490" windowHeight="705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LU10" i="5"/>
  <c r="MO10" i="5"/>
  <c r="KF10" i="5"/>
  <c r="IQ10" i="5"/>
  <c r="HC10" i="5"/>
  <c r="FN10" i="5"/>
  <c r="DY10" i="5"/>
  <c r="CJ10" i="5"/>
  <c r="N11" i="4"/>
  <c r="LK10" i="5"/>
  <c r="JV10" i="5"/>
  <c r="IG10" i="5"/>
  <c r="GR10" i="5"/>
  <c r="FD10" i="5"/>
  <c r="DO10" i="5"/>
  <c r="BY10" i="5"/>
  <c r="LA10" i="5"/>
  <c r="JL10" i="5"/>
  <c r="HW10" i="5"/>
  <c r="GH10" i="5"/>
  <c r="ES10" i="5"/>
  <c r="DE10" i="5"/>
  <c r="BN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K18" i="5" l="1"/>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KN10" i="5"/>
  <c r="IZ10" i="5"/>
  <c r="HK10" i="5"/>
  <c r="FV10" i="5"/>
  <c r="EG10" i="5"/>
  <c r="CR10" i="5"/>
  <c r="BA10" i="5"/>
  <c r="KD10" i="5"/>
  <c r="IO10" i="5"/>
  <c r="HA10" i="5"/>
  <c r="FL10" i="5"/>
  <c r="DW10" i="5"/>
  <c r="CH10" i="5"/>
  <c r="J11" i="4"/>
  <c r="MC10" i="5"/>
  <c r="LS10" i="5"/>
  <c r="LI10" i="5"/>
  <c r="JT10" i="5"/>
  <c r="IE10" i="5"/>
  <c r="GP10" i="5"/>
  <c r="FB10" i="5"/>
  <c r="DM10" i="5"/>
  <c r="BW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MA10" i="5"/>
  <c r="LG10" i="5"/>
  <c r="JR10" i="5"/>
  <c r="IC10" i="5"/>
  <c r="GN10" i="5"/>
  <c r="EZ10" i="5"/>
  <c r="DK10" i="5"/>
  <c r="BU10" i="5"/>
  <c r="MK10" i="5"/>
  <c r="KW10" i="5"/>
  <c r="JH10" i="5"/>
  <c r="HS10" i="5"/>
  <c r="GD10" i="5"/>
  <c r="EO10" i="5"/>
  <c r="DA10" i="5"/>
  <c r="BJ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LR10" i="5"/>
  <c r="LH10" i="5"/>
  <c r="JS10" i="5"/>
  <c r="ID10" i="5"/>
  <c r="GO10" i="5"/>
  <c r="FA10" i="5"/>
  <c r="DL10" i="5"/>
  <c r="BV10" i="5"/>
  <c r="ML10" i="5"/>
  <c r="KX10" i="5"/>
  <c r="JI10" i="5"/>
  <c r="HT10" i="5"/>
  <c r="GE10" i="5"/>
  <c r="EP10" i="5"/>
  <c r="DB10" i="5"/>
  <c r="BK10" i="5"/>
  <c r="KM10" i="5"/>
  <c r="IY10" i="5"/>
  <c r="HJ10" i="5"/>
  <c r="FU10" i="5"/>
  <c r="EF10" i="5"/>
  <c r="CQ10" i="5"/>
  <c r="AZ10" i="5"/>
  <c r="KC10" i="5"/>
  <c r="IN10" i="5"/>
  <c r="GZ10" i="5"/>
  <c r="FK10" i="5"/>
  <c r="DV10" i="5"/>
  <c r="CG10" i="5"/>
  <c r="H11" i="4"/>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KE10" i="5"/>
  <c r="IP10" i="5"/>
  <c r="HB10" i="5"/>
  <c r="FM10" i="5"/>
  <c r="DX10" i="5"/>
  <c r="CI10" i="5"/>
  <c r="L11" i="4"/>
  <c r="LT10" i="5"/>
  <c r="LJ10" i="5"/>
  <c r="JU10" i="5"/>
  <c r="IF10" i="5"/>
  <c r="GQ10" i="5"/>
  <c r="FC10" i="5"/>
  <c r="DN10" i="5"/>
  <c r="BX10" i="5"/>
  <c r="KZ10" i="5"/>
  <c r="JK10" i="5"/>
  <c r="HV10" i="5"/>
  <c r="GG10" i="5"/>
  <c r="ER10" i="5"/>
  <c r="DD10" i="5"/>
  <c r="BM10" i="5"/>
  <c r="FX18" i="5"/>
  <c r="FT18" i="5"/>
  <c r="FV12" i="5"/>
  <c r="FW18" i="5"/>
  <c r="FU12" i="5"/>
  <c r="FV18" i="5"/>
  <c r="FX12" i="5"/>
  <c r="FT12" i="5"/>
  <c r="FU18" i="5"/>
  <c r="FW12" i="5"/>
</calcChain>
</file>

<file path=xl/sharedStrings.xml><?xml version="1.0" encoding="utf-8"?>
<sst xmlns="http://schemas.openxmlformats.org/spreadsheetml/2006/main" count="995" uniqueCount="270">
  <si>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</si>
  <si>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</si>
  <si>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</si>
  <si>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</si>
  <si>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</si>
  <si>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</si>
  <si>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</si>
  <si>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</si>
  <si>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将来的な発電設備の大規模改修や更新等に要する費用に活用する。
翌年度へ繰越（予備費として54,165千円計上）</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</si>
  <si>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</si>
  <si>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</si>
  <si>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</si>
  <si>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</si>
  <si>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</si>
  <si>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</si>
  <si>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</si>
  <si>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</si>
  <si>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</si>
  <si>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</si>
  <si>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</si>
  <si>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</si>
  <si>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</si>
  <si>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</si>
  <si>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</si>
  <si>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</si>
  <si>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</si>
  <si>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</si>
  <si>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</si>
  <si>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</si>
  <si>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</si>
  <si>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</si>
  <si>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</si>
  <si>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</si>
  <si>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</si>
  <si>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</si>
  <si>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</si>
  <si>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</si>
  <si>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</si>
  <si>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</si>
  <si>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</si>
  <si>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</si>
  <si>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</si>
  <si>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</si>
  <si>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</si>
  <si>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</si>
  <si>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</si>
  <si>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</si>
  <si>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</si>
  <si>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</si>
  <si>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</si>
  <si>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</si>
  <si>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</si>
  <si>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</si>
  <si>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</si>
  <si>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</si>
  <si>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</si>
  <si>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</si>
  <si>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</si>
  <si>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</si>
  <si>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</si>
  <si>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</si>
  <si>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</si>
  <si>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</si>
  <si>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</si>
  <si>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</si>
  <si>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</si>
  <si>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</si>
  <si>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</si>
  <si>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</si>
  <si>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</si>
  <si>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</si>
  <si>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</si>
  <si>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</si>
  <si>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</si>
  <si>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</si>
  <si>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</si>
  <si>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</si>
  <si>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</si>
  <si>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</si>
  <si>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</si>
  <si>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</si>
  <si>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</si>
  <si>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</si>
  <si>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</si>
  <si>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</si>
  <si>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</si>
  <si>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</si>
  <si>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</si>
  <si>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</si>
  <si>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</si>
  <si>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</si>
  <si>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</si>
  <si>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</si>
  <si>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</si>
  <si>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</si>
  <si>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</si>
  <si>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</si>
  <si>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</si>
  <si>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</si>
  <si>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</si>
  <si>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</si>
  <si>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</si>
  <si>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</si>
  <si>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</si>
  <si>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</si>
  <si>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</si>
  <si>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</si>
  <si>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</si>
  <si>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</si>
  <si>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</si>
  <si>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</si>
  <si>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</si>
  <si>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</si>
  <si>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</si>
  <si>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</si>
  <si>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</si>
  <si>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</si>
  <si>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</si>
  <si>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</si>
  <si>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</si>
  <si>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432121</t>
  </si>
  <si>
    <t>47</t>
  </si>
  <si>
    <t>04</t>
  </si>
  <si>
    <t>0</t>
  </si>
  <si>
    <t>000</t>
  </si>
  <si>
    <t>熊本県　上天草市</t>
  </si>
  <si>
    <t>法非適用</t>
  </si>
  <si>
    <t>電気事業</t>
  </si>
  <si>
    <t>非設置</t>
  </si>
  <si>
    <t>該当数値なし</t>
  </si>
  <si>
    <t>-</t>
  </si>
  <si>
    <t>令和17年1月31日　上天草市貝場太陽光発電所</t>
  </si>
  <si>
    <t>無</t>
  </si>
  <si>
    <t>九州電力株式会社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</si>
  <si>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</si>
  <si>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</si>
  <si>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</si>
  <si>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</si>
  <si>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</si>
  <si>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</si>
  <si>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</si>
  <si>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</si>
  <si>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</si>
  <si>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</si>
  <si>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</si>
  <si>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</si>
  <si>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</si>
  <si>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</si>
  <si>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</si>
  <si>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</si>
  <si>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</si>
  <si>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</si>
  <si>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</si>
  <si>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</si>
  <si>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</si>
  <si>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</si>
  <si>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</si>
  <si>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</si>
  <si>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</si>
  <si>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</si>
  <si>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</si>
  <si>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</si>
  <si>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</si>
  <si>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</si>
  <si>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</si>
  <si>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</si>
  <si>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</si>
  <si>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</si>
  <si>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</si>
  <si>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</si>
  <si>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</si>
  <si>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</si>
  <si>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</si>
  <si>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</si>
  <si>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</si>
  <si>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</si>
  <si>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</si>
  <si>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</si>
  <si>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</si>
  <si>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</si>
  <si>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</si>
  <si>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</si>
  <si>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</si>
  <si>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</si>
  <si>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</si>
  <si>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</si>
  <si>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</si>
  <si>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</si>
  <si>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</si>
  <si>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</si>
  <si>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</si>
  <si>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</si>
  <si>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</si>
  <si>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</si>
  <si>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</si>
  <si>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</si>
  <si>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</si>
  <si>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</si>
  <si>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</si>
  <si>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</si>
  <si>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</si>
  <si>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</si>
  <si>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</si>
  <si>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</si>
  <si>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</si>
  <si>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</si>
  <si>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</si>
  <si>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</si>
  <si>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</si>
  <si>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</si>
  <si>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</si>
  <si>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</si>
  <si>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</si>
  <si>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</si>
  <si>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</si>
  <si>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</si>
  <si>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</si>
  <si>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</si>
  <si>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</si>
  <si>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</si>
  <si>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</si>
  <si>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</si>
  <si>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</si>
  <si>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</si>
  <si>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</si>
  <si>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</si>
  <si>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</si>
  <si>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</si>
  <si>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</si>
  <si>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</si>
  <si>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</si>
  <si>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</si>
  <si>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</si>
  <si>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</si>
  <si>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</si>
  <si>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</si>
  <si>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</si>
  <si>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</si>
  <si>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</si>
  <si>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</si>
  <si>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</si>
  <si>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</si>
  <si>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</si>
  <si>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</si>
  <si>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</si>
  <si>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</si>
  <si>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</si>
  <si>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</si>
  <si>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</si>
  <si>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</si>
  <si>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</si>
  <si>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</si>
  <si>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</si>
  <si>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</si>
  <si>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</si>
  <si>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</si>
  <si>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</si>
  <si>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</si>
  <si>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</si>
  <si>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</si>
  <si>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</si>
  <si>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</si>
  <si>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</si>
  <si>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</si>
  <si>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</si>
  <si>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</si>
  <si>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</si>
  <si>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令和２年度における本市の電気事業は、電気供給の効率性及び収益性が高く健全な状況であり、短期的な経営のリスクは低いと考えられる。
　発電設備については、今後、破損等による定期的な改修や老朽化による更新が必要となることが想定され、固定価格買取制度の調達期間の終了や料金契約の終了（令和１７年１月３１日）も考慮しなければならないことから、令和２年度策定した経営戦略に沿って運用し、発電設備の状況変化等により経営状況が大きく変動する場合は、適宜戦略の見直しを行っていく必要がある。
　また、剰余金については、発電設備の大規模な改修や更新に備えた基金を設置する等に活用する予定である。</t>
    <rPh sb="35" eb="37">
      <t>ケンゼン</t>
    </rPh>
    <rPh sb="38" eb="40">
      <t>ジョウキョウ</t>
    </rPh>
    <rPh sb="167" eb="169">
      <t>レイワ</t>
    </rPh>
    <phoneticPr fontId="5"/>
  </si>
  <si>
    <t>【設備利用率】
・設備利用率は、九州電力株式会社による出力制御の回数が昨年度より減少した等のことから、年間発電電力量が増加したため、設備利用率は昨年度と比較すると増加している。
【修繕費比率】
・更新等以外の不時の故障による修繕の場合は、保守業者負担で修繕を実施することから、当該リスクは低いと考える。
【企業債残高対料金収入比較】
・初期投資に要する経費については、企業債を活用せず、電力料収入で分割して支払う契約となっていることから、算出されない。
【FIT収入割合】
・電気事業は、FITによる２０年間の売電を想定して開始した事業であるため、当該数値は、１００パーセントである。そのため、固定価格買取制度の調達期間終了（令和１７年１月３１日）後において収入が減少するリスクがあることから、当該リスクへの対応を検討する必要がある。</t>
    <rPh sb="40" eb="42">
      <t>ゲンショウ</t>
    </rPh>
    <rPh sb="44" eb="45">
      <t>ナド</t>
    </rPh>
    <rPh sb="59" eb="61">
      <t>ゾウカ</t>
    </rPh>
    <rPh sb="81" eb="83">
      <t>ゾウカ</t>
    </rPh>
    <rPh sb="99" eb="101">
      <t>コウシン</t>
    </rPh>
    <rPh sb="101" eb="102">
      <t>ナド</t>
    </rPh>
    <rPh sb="102" eb="104">
      <t>イガイ</t>
    </rPh>
    <phoneticPr fontId="5"/>
  </si>
  <si>
    <r>
      <t xml:space="preserve">【収益的収支比率及び営業収支比率】
・太陽光発電設備の大きな故障や自然災害などはなく、前年度と比較すると発電量が増加したことにより電力収入が増加している。
・どちらも１００パーセントを超える高い比率となっている。
【供給原価】
</t>
    </r>
    <r>
      <rPr>
        <sz val="14"/>
        <rFont val="ＭＳ ゴシック"/>
        <family val="3"/>
        <charset val="128"/>
      </rPr>
      <t xml:space="preserve">・太陽光発電設備に係る総費用は増加しているものの、出力抑制が前年度比減となった等の影響により年間発電電力量が増加したため、供給原価が低下した。
</t>
    </r>
    <r>
      <rPr>
        <sz val="14"/>
        <color theme="1"/>
        <rFont val="ＭＳ ゴシック"/>
        <family val="3"/>
        <charset val="128"/>
      </rPr>
      <t xml:space="preserve">
【EBITDA】
・出力制御が前年度比減となった等の影響により年間発電電力量が増加していることから電力収入が増加したため収益性が増加した。</t>
    </r>
    <rPh sb="52" eb="54">
      <t>ハツデン</t>
    </rPh>
    <rPh sb="54" eb="55">
      <t>リョウ</t>
    </rPh>
    <rPh sb="56" eb="58">
      <t>ゾウカ</t>
    </rPh>
    <rPh sb="70" eb="72">
      <t>ゾウカ</t>
    </rPh>
    <rPh sb="237" eb="239">
      <t>デンリョク</t>
    </rPh>
    <rPh sb="239" eb="241">
      <t>シュウニュウ</t>
    </rPh>
    <rPh sb="242" eb="244">
      <t>ゾウカ</t>
    </rPh>
    <rPh sb="252" eb="254">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</si>
</sst>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4" fillId="0" borderId="11" xfId="2" applyNumberFormat="1" applyFont="1" applyFill="1" applyBorder="1" applyAlignment="1" applyProtection="1">
      <alignment horizontal="center" vertical="center" wrapText="1"/>
      <protection locked="0"/>
    </xf>
    <xf numFmtId="0" fontId="4" fillId="0" borderId="11" xfId="2" applyNumberFormat="1" applyFont="1" applyFill="1" applyBorder="1" applyAlignment="1" applyProtection="1">
      <alignment horizontal="center" vertical="center" wrapText="1"/>
      <protection locked="0"/>
    </xf>
    <xf numFmtId="0" fontId="4"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130</c:v>
                </c:pt>
                <c:pt idx="1">
                  <c:v>132.1</c:v>
                </c:pt>
                <c:pt idx="2">
                  <c:v>130.4</c:v>
                </c:pt>
                <c:pt idx="3">
                  <c:v>110.7</c:v>
                </c:pt>
                <c:pt idx="4">
                  <c:v>113.6</c:v>
                </c:pt>
              </c:numCache>
            </c:numRef>
          </c:val>
          <c:extLst>
            <c:ext xmlns:c16="http://schemas.microsoft.com/office/drawing/2014/chart" uri="{C3380CC4-5D6E-409C-BE32-E72D297353CC}">
              <c16:uniqueId val="{00000000-A0D1-4FAD-B2E2-B03FC8F521DE}"/>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A0D1-4FAD-B2E2-B03FC8F521D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0D1-4FAD-B2E2-B03FC8F521DE}"/>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F9D-43D2-9558-C2EC6ED44155}"/>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2F9D-43D2-9558-C2EC6ED44155}"/>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DE3-4645-B21F-A233F475EB98}"/>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E3-4645-B21F-A233F475EB98}"/>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57F-4B7A-AD60-A54A58C7C42D}"/>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7F-4B7A-AD60-A54A58C7C42D}"/>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3A1-48D6-8DC6-53B68FCC7F53}"/>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A1-48D6-8DC6-53B68FCC7F53}"/>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BF0-406A-AA25-967470D1FFDF}"/>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F0-406A-AA25-967470D1FFDF}"/>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ADC-42BA-ABB9-85EE21BCF834}"/>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DC-42BA-ABB9-85EE21BCF834}"/>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AD2-473F-8A33-7FE6A00D5E49}"/>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D2-473F-8A33-7FE6A00D5E49}"/>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86F-4586-B1CC-0C2723A5CD2C}"/>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6F-4586-B1CC-0C2723A5CD2C}"/>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49F-4573-9268-B7E0ADA5B8AE}"/>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9F-4573-9268-B7E0ADA5B8AE}"/>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F4F-49A4-8883-7A0A5CB5CA3E}"/>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4F-49A4-8883-7A0A5CB5CA3E}"/>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130</c:v>
                </c:pt>
                <c:pt idx="1">
                  <c:v>132.1</c:v>
                </c:pt>
                <c:pt idx="2">
                  <c:v>130.4</c:v>
                </c:pt>
                <c:pt idx="3">
                  <c:v>110.6</c:v>
                </c:pt>
                <c:pt idx="4">
                  <c:v>113.5</c:v>
                </c:pt>
              </c:numCache>
            </c:numRef>
          </c:val>
          <c:extLst>
            <c:ext xmlns:c16="http://schemas.microsoft.com/office/drawing/2014/chart" uri="{C3380CC4-5D6E-409C-BE32-E72D297353CC}">
              <c16:uniqueId val="{00000000-AE9E-4EC1-965A-59DF4828681A}"/>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AE9E-4EC1-965A-59DF4828681A}"/>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E9E-4EC1-965A-59DF4828681A}"/>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D1C-47E6-ADD9-16EEADF0F99D}"/>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1C-47E6-ADD9-16EEADF0F99D}"/>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42F-4151-8474-FBD26B9E5318}"/>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2F-4151-8474-FBD26B9E5318}"/>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8FA-470C-934E-17C117BA5710}"/>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FA-470C-934E-17C117BA5710}"/>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42E-490C-A224-50EC9E641721}"/>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2E-490C-A224-50EC9E641721}"/>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63F-43BF-96F3-0D07A1AD20F1}"/>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3F-43BF-96F3-0D07A1AD20F1}"/>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4BB-4325-9624-EBAEEFD44ECC}"/>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BB-4325-9624-EBAEEFD44ECC}"/>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14.7</c:v>
                </c:pt>
                <c:pt idx="1">
                  <c:v>14.9</c:v>
                </c:pt>
                <c:pt idx="2">
                  <c:v>14.7</c:v>
                </c:pt>
                <c:pt idx="3">
                  <c:v>13.5</c:v>
                </c:pt>
                <c:pt idx="4">
                  <c:v>14.2</c:v>
                </c:pt>
              </c:numCache>
            </c:numRef>
          </c:val>
          <c:extLst>
            <c:ext xmlns:c16="http://schemas.microsoft.com/office/drawing/2014/chart" uri="{C3380CC4-5D6E-409C-BE32-E72D297353CC}">
              <c16:uniqueId val="{00000000-E77F-422C-978B-2D9B8B8518B3}"/>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14.5</c:v>
                </c:pt>
                <c:pt idx="1">
                  <c:v>14.9</c:v>
                </c:pt>
                <c:pt idx="2">
                  <c:v>15.3</c:v>
                </c:pt>
                <c:pt idx="3">
                  <c:v>14.9</c:v>
                </c:pt>
                <c:pt idx="4">
                  <c:v>14.9</c:v>
                </c:pt>
              </c:numCache>
            </c:numRef>
          </c:val>
          <c:smooth val="0"/>
          <c:extLst>
            <c:ext xmlns:c16="http://schemas.microsoft.com/office/drawing/2014/chart" uri="{C3380CC4-5D6E-409C-BE32-E72D297353CC}">
              <c16:uniqueId val="{00000001-E77F-422C-978B-2D9B8B8518B3}"/>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E424-47A2-BE51-EC8FB93EA77B}"/>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0.3</c:v>
                </c:pt>
                <c:pt idx="1">
                  <c:v>0.3</c:v>
                </c:pt>
                <c:pt idx="2">
                  <c:v>0.7</c:v>
                </c:pt>
                <c:pt idx="3">
                  <c:v>0.4</c:v>
                </c:pt>
                <c:pt idx="4">
                  <c:v>1.8</c:v>
                </c:pt>
              </c:numCache>
            </c:numRef>
          </c:val>
          <c:smooth val="0"/>
          <c:extLst>
            <c:ext xmlns:c16="http://schemas.microsoft.com/office/drawing/2014/chart" uri="{C3380CC4-5D6E-409C-BE32-E72D297353CC}">
              <c16:uniqueId val="{00000001-E424-47A2-BE51-EC8FB93EA77B}"/>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48D8-4107-9D93-74E3C55C56F9}"/>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189.5</c:v>
                </c:pt>
                <c:pt idx="1">
                  <c:v>172</c:v>
                </c:pt>
                <c:pt idx="2">
                  <c:v>151.69999999999999</c:v>
                </c:pt>
                <c:pt idx="3">
                  <c:v>138.1</c:v>
                </c:pt>
                <c:pt idx="4">
                  <c:v>125.8</c:v>
                </c:pt>
              </c:numCache>
            </c:numRef>
          </c:val>
          <c:smooth val="0"/>
          <c:extLst>
            <c:ext xmlns:c16="http://schemas.microsoft.com/office/drawing/2014/chart" uri="{C3380CC4-5D6E-409C-BE32-E72D297353CC}">
              <c16:uniqueId val="{00000001-48D8-4107-9D93-74E3C55C56F9}"/>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6F9-4D14-BEFE-CF01CDDF6001}"/>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F9-4D14-BEFE-CF01CDDF6001}"/>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50-4B02-88A1-2250757C4CCE}"/>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50-4B02-88A1-2250757C4CCE}"/>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8050-4B02-88A1-2250757C4CCE}"/>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120-4077-99BA-0655E95367A8}"/>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98.7</c:v>
                </c:pt>
                <c:pt idx="1">
                  <c:v>98.2</c:v>
                </c:pt>
                <c:pt idx="2">
                  <c:v>98.7</c:v>
                </c:pt>
                <c:pt idx="3">
                  <c:v>98.8</c:v>
                </c:pt>
                <c:pt idx="4">
                  <c:v>98.9</c:v>
                </c:pt>
              </c:numCache>
            </c:numRef>
          </c:val>
          <c:smooth val="0"/>
          <c:extLst>
            <c:ext xmlns:c16="http://schemas.microsoft.com/office/drawing/2014/chart" uri="{C3380CC4-5D6E-409C-BE32-E72D297353CC}">
              <c16:uniqueId val="{00000001-A120-4077-99BA-0655E95367A8}"/>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29903.8</c:v>
                </c:pt>
                <c:pt idx="1">
                  <c:v>29421.9</c:v>
                </c:pt>
                <c:pt idx="2">
                  <c:v>29815.1</c:v>
                </c:pt>
                <c:pt idx="3">
                  <c:v>35395.4</c:v>
                </c:pt>
                <c:pt idx="4">
                  <c:v>34895.199999999997</c:v>
                </c:pt>
              </c:numCache>
            </c:numRef>
          </c:val>
          <c:extLst>
            <c:ext xmlns:c16="http://schemas.microsoft.com/office/drawing/2014/chart" uri="{C3380CC4-5D6E-409C-BE32-E72D297353CC}">
              <c16:uniqueId val="{00000000-002C-4543-BCCD-9BC285E9576A}"/>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002C-4543-BCCD-9BC285E9576A}"/>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11479</c:v>
                </c:pt>
                <c:pt idx="1">
                  <c:v>12274</c:v>
                </c:pt>
                <c:pt idx="2">
                  <c:v>11629</c:v>
                </c:pt>
                <c:pt idx="3">
                  <c:v>4467</c:v>
                </c:pt>
                <c:pt idx="4">
                  <c:v>5867</c:v>
                </c:pt>
              </c:numCache>
            </c:numRef>
          </c:val>
          <c:extLst>
            <c:ext xmlns:c16="http://schemas.microsoft.com/office/drawing/2014/chart" uri="{C3380CC4-5D6E-409C-BE32-E72D297353CC}">
              <c16:uniqueId val="{00000000-0DB1-4F0B-97B0-17483543F1CA}"/>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0DB1-4F0B-97B0-17483543F1CA}"/>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14.7</c:v>
                </c:pt>
                <c:pt idx="1">
                  <c:v>14.9</c:v>
                </c:pt>
                <c:pt idx="2">
                  <c:v>14.7</c:v>
                </c:pt>
                <c:pt idx="3">
                  <c:v>13.5</c:v>
                </c:pt>
                <c:pt idx="4">
                  <c:v>14.2</c:v>
                </c:pt>
              </c:numCache>
            </c:numRef>
          </c:val>
          <c:extLst>
            <c:ext xmlns:c16="http://schemas.microsoft.com/office/drawing/2014/chart" uri="{C3380CC4-5D6E-409C-BE32-E72D297353CC}">
              <c16:uniqueId val="{00000000-BC96-48A4-9495-CA5D1C489F9C}"/>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BC96-48A4-9495-CA5D1C489F9C}"/>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143-436A-A989-FDD7848A3802}"/>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7143-436A-A989-FDD7848A3802}"/>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031F-4525-91BD-1D22140C947A}"/>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031F-4525-91BD-1D22140C947A}"/>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B50-4294-B198-74B6867459CB}"/>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50-4294-B198-74B6867459CB}"/>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3.emf"/><Relationship Id="rId13" Type="http://schemas.openxmlformats.org/officeDocument/2006/relationships/image" Target="../media/image38.emf"/><Relationship Id="rId18" Type="http://schemas.openxmlformats.org/officeDocument/2006/relationships/image" Target="../media/image43.emf"/><Relationship Id="rId3" Type="http://schemas.openxmlformats.org/officeDocument/2006/relationships/image" Target="../media/image28.emf"/><Relationship Id="rId21" Type="http://schemas.openxmlformats.org/officeDocument/2006/relationships/image" Target="../media/image46.emf"/><Relationship Id="rId7" Type="http://schemas.openxmlformats.org/officeDocument/2006/relationships/image" Target="../media/image32.emf"/><Relationship Id="rId12" Type="http://schemas.openxmlformats.org/officeDocument/2006/relationships/image" Target="../media/image37.emf"/><Relationship Id="rId17" Type="http://schemas.openxmlformats.org/officeDocument/2006/relationships/image" Target="../media/image42.emf"/><Relationship Id="rId25" Type="http://schemas.openxmlformats.org/officeDocument/2006/relationships/image" Target="../media/image50.emf"/><Relationship Id="rId2" Type="http://schemas.openxmlformats.org/officeDocument/2006/relationships/image" Target="../media/image27.emf"/><Relationship Id="rId16" Type="http://schemas.openxmlformats.org/officeDocument/2006/relationships/image" Target="../media/image41.emf"/><Relationship Id="rId20" Type="http://schemas.openxmlformats.org/officeDocument/2006/relationships/image" Target="../media/image45.emf"/><Relationship Id="rId1" Type="http://schemas.openxmlformats.org/officeDocument/2006/relationships/image" Target="../media/image26.emf"/><Relationship Id="rId6" Type="http://schemas.openxmlformats.org/officeDocument/2006/relationships/image" Target="../media/image31.emf"/><Relationship Id="rId11" Type="http://schemas.openxmlformats.org/officeDocument/2006/relationships/image" Target="../media/image36.emf"/><Relationship Id="rId24" Type="http://schemas.openxmlformats.org/officeDocument/2006/relationships/image" Target="../media/image49.emf"/><Relationship Id="rId5" Type="http://schemas.openxmlformats.org/officeDocument/2006/relationships/image" Target="../media/image30.emf"/><Relationship Id="rId15" Type="http://schemas.openxmlformats.org/officeDocument/2006/relationships/image" Target="../media/image40.emf"/><Relationship Id="rId23" Type="http://schemas.openxmlformats.org/officeDocument/2006/relationships/image" Target="../media/image48.emf"/><Relationship Id="rId10" Type="http://schemas.openxmlformats.org/officeDocument/2006/relationships/image" Target="../media/image35.emf"/><Relationship Id="rId19" Type="http://schemas.openxmlformats.org/officeDocument/2006/relationships/image" Target="../media/image44.emf"/><Relationship Id="rId4" Type="http://schemas.openxmlformats.org/officeDocument/2006/relationships/image" Target="../media/image29.emf"/><Relationship Id="rId9" Type="http://schemas.openxmlformats.org/officeDocument/2006/relationships/image" Target="../media/image34.emf"/><Relationship Id="rId14" Type="http://schemas.openxmlformats.org/officeDocument/2006/relationships/image" Target="../media/image39.emf"/><Relationship Id="rId22" Type="http://schemas.openxmlformats.org/officeDocument/2006/relationships/image" Target="../media/image47.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5955" y="7483889"/>
          <a:ext cx="5662108" cy="2909863"/>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29906" y="7483889"/>
          <a:ext cx="5650978" cy="2909863"/>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352725" y="7483889"/>
          <a:ext cx="5662109" cy="2909863"/>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290758" y="7483889"/>
          <a:ext cx="5660501" cy="2909863"/>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240790" y="7483889"/>
          <a:ext cx="5671634" cy="2909863"/>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（最大出力合計994kW）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（最大出力合計994kW）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23456" y="12330545"/>
          <a:ext cx="5660287" cy="29098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23456" y="15395864"/>
          <a:ext cx="5660287" cy="2909864"/>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23456" y="18478500"/>
          <a:ext cx="5660287" cy="2909863"/>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23456" y="21543819"/>
          <a:ext cx="5660287" cy="2909864"/>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23456" y="24574501"/>
          <a:ext cx="5660287" cy="2909864"/>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68105" y="12330545"/>
          <a:ext cx="5156476" cy="29098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68105" y="15395864"/>
          <a:ext cx="5156476" cy="2909864"/>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68105" y="18478500"/>
          <a:ext cx="5156476" cy="2909863"/>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68105" y="21543819"/>
          <a:ext cx="5156476" cy="2909864"/>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68105" y="24574501"/>
          <a:ext cx="5156476" cy="2909864"/>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17938" y="12330545"/>
          <a:ext cx="5165999" cy="29098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17938" y="15395864"/>
          <a:ext cx="5165999" cy="2909864"/>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17938" y="18478500"/>
          <a:ext cx="5165999" cy="2909863"/>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17938" y="21543819"/>
          <a:ext cx="5165999" cy="2909864"/>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17938" y="24574501"/>
          <a:ext cx="5165999" cy="2909864"/>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641792" y="12330545"/>
          <a:ext cx="5166000" cy="29098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641792" y="15395864"/>
          <a:ext cx="5166000" cy="2909864"/>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641792" y="18478500"/>
          <a:ext cx="5166000" cy="2909863"/>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641792" y="21543819"/>
          <a:ext cx="5166000" cy="2909864"/>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641792" y="24574501"/>
          <a:ext cx="5166000" cy="2909864"/>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527497" y="12330545"/>
          <a:ext cx="5166000" cy="29098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527497" y="15395864"/>
          <a:ext cx="5166000" cy="2909864"/>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527497" y="18478500"/>
          <a:ext cx="5166000" cy="2909863"/>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527497" y="21543819"/>
          <a:ext cx="5166000" cy="2909864"/>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527497" y="24574501"/>
          <a:ext cx="5166000" cy="2909864"/>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68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68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68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68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68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68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68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68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68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69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69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69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69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69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695"/>
                </a:ext>
              </a:extLst>
            </xdr:cNvPicPr>
          </xdr:nvPicPr>
          <xdr:blipFill>
            <a:blip xmlns:r="http://schemas.openxmlformats.org/officeDocument/2006/relationships" r:embed="rId43"/>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696"/>
                </a:ext>
              </a:extLst>
            </xdr:cNvPicPr>
          </xdr:nvPicPr>
          <xdr:blipFill>
            <a:blip xmlns:r="http://schemas.openxmlformats.org/officeDocument/2006/relationships" r:embed="rId44"/>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697"/>
                </a:ext>
              </a:extLst>
            </xdr:cNvPicPr>
          </xdr:nvPicPr>
          <xdr:blipFill>
            <a:blip xmlns:r="http://schemas.openxmlformats.org/officeDocument/2006/relationships" r:embed="rId45"/>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698"/>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699"/>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700"/>
                </a:ext>
              </a:extLst>
            </xdr:cNvPicPr>
          </xdr:nvPicPr>
          <xdr:blipFill>
            <a:blip xmlns:r="http://schemas.openxmlformats.org/officeDocument/2006/relationships" r:embed="rId47"/>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701"/>
                </a:ext>
              </a:extLst>
            </xdr:cNvPicPr>
          </xdr:nvPicPr>
          <xdr:blipFill>
            <a:blip xmlns:r="http://schemas.openxmlformats.org/officeDocument/2006/relationships" r:embed="rId45"/>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702"/>
                </a:ext>
              </a:extLst>
            </xdr:cNvPicPr>
          </xdr:nvPicPr>
          <xdr:blipFill>
            <a:blip xmlns:r="http://schemas.openxmlformats.org/officeDocument/2006/relationships" r:embed="rId48"/>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703"/>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704"/>
                </a:ext>
              </a:extLst>
            </xdr:cNvPicPr>
          </xdr:nvPicPr>
          <xdr:blipFill>
            <a:blip xmlns:r="http://schemas.openxmlformats.org/officeDocument/2006/relationships" r:embed="rId47"/>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705"/>
                </a:ext>
              </a:extLst>
            </xdr:cNvPicPr>
          </xdr:nvPicPr>
          <xdr:blipFill>
            <a:blip xmlns:r="http://schemas.openxmlformats.org/officeDocument/2006/relationships" r:embed="rId47"/>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706"/>
                </a:ext>
              </a:extLst>
            </xdr:cNvPicPr>
          </xdr:nvPicPr>
          <xdr:blipFill>
            <a:blip xmlns:r="http://schemas.openxmlformats.org/officeDocument/2006/relationships" r:embed="rId49"/>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707"/>
                </a:ext>
              </a:extLst>
            </xdr:cNvPicPr>
          </xdr:nvPicPr>
          <xdr:blipFill>
            <a:blip xmlns:r="http://schemas.openxmlformats.org/officeDocument/2006/relationships" r:embed="rId50"/>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708"/>
                </a:ext>
              </a:extLst>
            </xdr:cNvPicPr>
          </xdr:nvPicPr>
          <xdr:blipFill>
            <a:blip xmlns:r="http://schemas.openxmlformats.org/officeDocument/2006/relationships" r:embed="rId5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709"/>
                </a:ext>
              </a:extLst>
            </xdr:cNvPicPr>
          </xdr:nvPicPr>
          <xdr:blipFill>
            <a:blip xmlns:r="http://schemas.openxmlformats.org/officeDocument/2006/relationships" r:embed="rId52"/>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710"/>
                </a:ext>
              </a:extLst>
            </xdr:cNvPicPr>
          </xdr:nvPicPr>
          <xdr:blipFill>
            <a:blip xmlns:r="http://schemas.openxmlformats.org/officeDocument/2006/relationships" r:embed="rId53"/>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3711"/>
                </a:ext>
              </a:extLst>
            </xdr:cNvPicPr>
          </xdr:nvPicPr>
          <xdr:blipFill>
            <a:blip xmlns:r="http://schemas.openxmlformats.org/officeDocument/2006/relationships" r:embed="rId54"/>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3712"/>
                </a:ext>
              </a:extLst>
            </xdr:cNvPicPr>
          </xdr:nvPicPr>
          <xdr:blipFill>
            <a:blip xmlns:r="http://schemas.openxmlformats.org/officeDocument/2006/relationships" r:embed="rId54"/>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3713"/>
                </a:ext>
              </a:extLst>
            </xdr:cNvPicPr>
          </xdr:nvPicPr>
          <xdr:blipFill>
            <a:blip xmlns:r="http://schemas.openxmlformats.org/officeDocument/2006/relationships" r:embed="rId54"/>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714"/>
                </a:ext>
              </a:extLst>
            </xdr:cNvPicPr>
          </xdr:nvPicPr>
          <xdr:blipFill>
            <a:blip xmlns:r="http://schemas.openxmlformats.org/officeDocument/2006/relationships" r:embed="rId54"/>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3715"/>
                </a:ext>
              </a:extLst>
            </xdr:cNvPicPr>
          </xdr:nvPicPr>
          <xdr:blipFill>
            <a:blip xmlns:r="http://schemas.openxmlformats.org/officeDocument/2006/relationships" r:embed="rId54"/>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716"/>
                </a:ext>
              </a:extLst>
            </xdr:cNvPicPr>
          </xdr:nvPicPr>
          <xdr:blipFill>
            <a:blip xmlns:r="http://schemas.openxmlformats.org/officeDocument/2006/relationships" r:embed="rId54"/>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717"/>
                </a:ext>
              </a:extLst>
            </xdr:cNvPicPr>
          </xdr:nvPicPr>
          <xdr:blipFill>
            <a:blip xmlns:r="http://schemas.openxmlformats.org/officeDocument/2006/relationships" r:embed="rId54"/>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718"/>
                </a:ext>
              </a:extLst>
            </xdr:cNvPicPr>
          </xdr:nvPicPr>
          <xdr:blipFill>
            <a:blip xmlns:r="http://schemas.openxmlformats.org/officeDocument/2006/relationships" r:embed="rId54"/>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719"/>
                </a:ext>
              </a:extLst>
            </xdr:cNvPicPr>
          </xdr:nvPicPr>
          <xdr:blipFill>
            <a:blip xmlns:r="http://schemas.openxmlformats.org/officeDocument/2006/relationships" r:embed="rId54"/>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720"/>
                </a:ext>
              </a:extLst>
            </xdr:cNvPicPr>
          </xdr:nvPicPr>
          <xdr:blipFill>
            <a:blip xmlns:r="http://schemas.openxmlformats.org/officeDocument/2006/relationships" r:embed="rId54"/>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721"/>
                </a:ext>
              </a:extLst>
            </xdr:cNvPicPr>
          </xdr:nvPicPr>
          <xdr:blipFill>
            <a:blip xmlns:r="http://schemas.openxmlformats.org/officeDocument/2006/relationships" r:embed="rId54"/>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722"/>
                </a:ext>
              </a:extLst>
            </xdr:cNvPicPr>
          </xdr:nvPicPr>
          <xdr:blipFill>
            <a:blip xmlns:r="http://schemas.openxmlformats.org/officeDocument/2006/relationships" r:embed="rId54"/>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723"/>
                </a:ext>
              </a:extLst>
            </xdr:cNvPicPr>
          </xdr:nvPicPr>
          <xdr:blipFill>
            <a:blip xmlns:r="http://schemas.openxmlformats.org/officeDocument/2006/relationships" r:embed="rId54"/>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724"/>
                </a:ext>
              </a:extLst>
            </xdr:cNvPicPr>
          </xdr:nvPicPr>
          <xdr:blipFill>
            <a:blip xmlns:r="http://schemas.openxmlformats.org/officeDocument/2006/relationships" r:embed="rId54"/>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725"/>
                </a:ext>
              </a:extLst>
            </xdr:cNvPicPr>
          </xdr:nvPicPr>
          <xdr:blipFill>
            <a:blip xmlns:r="http://schemas.openxmlformats.org/officeDocument/2006/relationships" r:embed="rId54"/>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726"/>
                </a:ext>
              </a:extLst>
            </xdr:cNvPicPr>
          </xdr:nvPicPr>
          <xdr:blipFill>
            <a:blip xmlns:r="http://schemas.openxmlformats.org/officeDocument/2006/relationships" r:embed="rId54"/>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727"/>
                </a:ext>
              </a:extLst>
            </xdr:cNvPicPr>
          </xdr:nvPicPr>
          <xdr:blipFill>
            <a:blip xmlns:r="http://schemas.openxmlformats.org/officeDocument/2006/relationships" r:embed="rId55"/>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728"/>
                </a:ext>
              </a:extLst>
            </xdr:cNvPicPr>
          </xdr:nvPicPr>
          <xdr:blipFill>
            <a:blip xmlns:r="http://schemas.openxmlformats.org/officeDocument/2006/relationships" r:embed="rId55"/>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55" zoomScaleNormal="55"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熊本県　上天草市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269</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t="str">
        <f>データ!O6</f>
        <v>-</v>
      </c>
      <c r="K5" s="168"/>
      <c r="L5" s="168"/>
      <c r="M5" s="168"/>
      <c r="N5" s="168">
        <f>データ!P6</f>
        <v>3</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131</v>
      </c>
      <c r="G7" s="170"/>
      <c r="H7" s="170"/>
      <c r="I7" s="170"/>
      <c r="J7" s="171" t="s">
        <v>131</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133</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f>データ!AL6</f>
        <v>1278</v>
      </c>
      <c r="G15" s="143"/>
      <c r="H15" s="143">
        <f>データ!AM6</f>
        <v>1299</v>
      </c>
      <c r="I15" s="143"/>
      <c r="J15" s="143">
        <f>データ!AN6</f>
        <v>1282</v>
      </c>
      <c r="K15" s="143"/>
      <c r="L15" s="143">
        <f>データ!AO6</f>
        <v>1181</v>
      </c>
      <c r="M15" s="143"/>
      <c r="N15" s="144">
        <f>データ!AP6</f>
        <v>1240</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1278</v>
      </c>
      <c r="G16" s="146"/>
      <c r="H16" s="146">
        <f>データ!AR6</f>
        <v>1299</v>
      </c>
      <c r="I16" s="146"/>
      <c r="J16" s="146">
        <f>データ!AS6</f>
        <v>1282</v>
      </c>
      <c r="K16" s="146"/>
      <c r="L16" s="146">
        <f>データ!AT6</f>
        <v>1181</v>
      </c>
      <c r="M16" s="146"/>
      <c r="N16" s="138">
        <f>データ!AU6</f>
        <v>1240</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t="str">
        <f>データ!AV6</f>
        <v>-</v>
      </c>
      <c r="G19" s="136"/>
      <c r="H19" s="136"/>
      <c r="I19" s="136">
        <f>データ!AW6</f>
        <v>44647</v>
      </c>
      <c r="J19" s="136"/>
      <c r="K19" s="136"/>
      <c r="L19" s="136">
        <f>データ!AX6</f>
        <v>44647</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268</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267</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（最大出力合計994kW）</v>
      </c>
      <c r="D123" s="5" t="str">
        <f>データ!EX9</f>
        <v>（最大出力合計-kW）</v>
      </c>
      <c r="E123" s="5" t="str">
        <f>データ!GW9</f>
        <v>（最大出力合計-kW）</v>
      </c>
      <c r="F123" s="5" t="str">
        <f>データ!IV9</f>
        <v>（最大出力合計-kW）</v>
      </c>
      <c r="G123" s="5" t="str">
        <f>データ!KU9</f>
        <v>（最大出力合計994kW）</v>
      </c>
    </row>
  </sheetData>
  <sheetProtection algorithmName="SHA-512" hashValue="htQPGCZkkbEpaXfMFHFSli0gK86fZRliK0pRqEac8Vd1CNQmMU1DuMW1wUI9yZQjYx4LoK4olM8Kp3eUbFVZCQ==" saltValue="5jlY9iGwIYxaiL7g9daig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2020</v>
      </c>
      <c r="C6" s="67" t="str">
        <f t="shared" ref="C6:AX6" si="6">C7</f>
        <v>432121</v>
      </c>
      <c r="D6" s="67" t="str">
        <f t="shared" si="6"/>
        <v>47</v>
      </c>
      <c r="E6" s="67" t="str">
        <f t="shared" si="6"/>
        <v>04</v>
      </c>
      <c r="F6" s="67" t="str">
        <f t="shared" si="6"/>
        <v>0</v>
      </c>
      <c r="G6" s="67" t="str">
        <f t="shared" si="6"/>
        <v>000</v>
      </c>
      <c r="H6" s="67" t="str">
        <f t="shared" si="6"/>
        <v>熊本県　上天草市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3</v>
      </c>
      <c r="Q6" s="69" t="str">
        <f t="shared" si="6"/>
        <v>-</v>
      </c>
      <c r="R6" s="70" t="str">
        <f>R7</f>
        <v>令和17年1月31日　上天草市貝場太陽光発電所</v>
      </c>
      <c r="S6" s="71" t="str">
        <f t="shared" si="6"/>
        <v>令和17年1月31日　上天草市貝場太陽光発電所</v>
      </c>
      <c r="T6" s="67" t="str">
        <f t="shared" si="6"/>
        <v>無</v>
      </c>
      <c r="U6" s="71" t="str">
        <f t="shared" si="6"/>
        <v>九州電力株式会社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1278</v>
      </c>
      <c r="AM6" s="69">
        <f t="shared" si="6"/>
        <v>1299</v>
      </c>
      <c r="AN6" s="69">
        <f t="shared" si="6"/>
        <v>1282</v>
      </c>
      <c r="AO6" s="69">
        <f t="shared" si="6"/>
        <v>1181</v>
      </c>
      <c r="AP6" s="69">
        <f t="shared" si="6"/>
        <v>1240</v>
      </c>
      <c r="AQ6" s="69">
        <f t="shared" si="6"/>
        <v>1278</v>
      </c>
      <c r="AR6" s="69">
        <f t="shared" si="6"/>
        <v>1299</v>
      </c>
      <c r="AS6" s="69">
        <f t="shared" si="6"/>
        <v>1282</v>
      </c>
      <c r="AT6" s="69">
        <f t="shared" si="6"/>
        <v>1181</v>
      </c>
      <c r="AU6" s="69">
        <f t="shared" si="6"/>
        <v>1240</v>
      </c>
      <c r="AV6" s="69" t="str">
        <f t="shared" si="6"/>
        <v>-</v>
      </c>
      <c r="AW6" s="69">
        <f t="shared" si="6"/>
        <v>44647</v>
      </c>
      <c r="AX6" s="69">
        <f t="shared" si="6"/>
        <v>44647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t="s">
        <v>130</v>
      </c>
      <c r="P7" s="80">
        <v>3</v>
      </c>
      <c r="Q7" s="80" t="s">
        <v>130</v>
      </c>
      <c r="R7" s="81" t="s">
        <v>131</v>
      </c>
      <c r="S7" s="81" t="s">
        <v>131</v>
      </c>
      <c r="T7" s="82" t="s">
        <v>132</v>
      </c>
      <c r="U7" s="81" t="s">
        <v>133</v>
      </c>
      <c r="V7" s="78" t="s">
        <v>130</v>
      </c>
      <c r="W7" s="80" t="s">
        <v>130</v>
      </c>
      <c r="X7" s="80" t="s">
        <v>130</v>
      </c>
      <c r="Y7" s="80" t="s">
        <v>130</v>
      </c>
      <c r="Z7" s="80" t="s">
        <v>130</v>
      </c>
      <c r="AA7" s="80" t="s">
        <v>130</v>
      </c>
      <c r="AB7" s="80" t="s">
        <v>130</v>
      </c>
      <c r="AC7" s="80" t="s">
        <v>130</v>
      </c>
      <c r="AD7" s="80" t="s">
        <v>130</v>
      </c>
      <c r="AE7" s="80" t="s">
        <v>130</v>
      </c>
      <c r="AF7" s="80" t="s">
        <v>130</v>
      </c>
      <c r="AG7" s="80" t="s">
        <v>130</v>
      </c>
      <c r="AH7" s="80" t="s">
        <v>130</v>
      </c>
      <c r="AI7" s="80" t="s">
        <v>130</v>
      </c>
      <c r="AJ7" s="80" t="s">
        <v>130</v>
      </c>
      <c r="AK7" s="80" t="s">
        <v>130</v>
      </c>
      <c r="AL7" s="80">
        <v>1278</v>
      </c>
      <c r="AM7" s="80">
        <v>1299</v>
      </c>
      <c r="AN7" s="80">
        <v>1282</v>
      </c>
      <c r="AO7" s="80">
        <v>1181</v>
      </c>
      <c r="AP7" s="80">
        <v>1240</v>
      </c>
      <c r="AQ7" s="80">
        <v>1278</v>
      </c>
      <c r="AR7" s="80">
        <v>1299</v>
      </c>
      <c r="AS7" s="80">
        <v>1282</v>
      </c>
      <c r="AT7" s="80">
        <v>1181</v>
      </c>
      <c r="AU7" s="80">
        <v>1240</v>
      </c>
      <c r="AV7" s="80" t="s">
        <v>130</v>
      </c>
      <c r="AW7" s="80">
        <v>44647</v>
      </c>
      <c r="AX7" s="80">
        <v>44647</v>
      </c>
      <c r="AY7" s="83">
        <v>130</v>
      </c>
      <c r="AZ7" s="83">
        <v>132.1</v>
      </c>
      <c r="BA7" s="83">
        <v>130.4</v>
      </c>
      <c r="BB7" s="83">
        <v>110.7</v>
      </c>
      <c r="BC7" s="83">
        <v>113.6</v>
      </c>
      <c r="BD7" s="83">
        <v>88.8</v>
      </c>
      <c r="BE7" s="83">
        <v>121.3</v>
      </c>
      <c r="BF7" s="83">
        <v>123.2</v>
      </c>
      <c r="BG7" s="83">
        <v>134.69999999999999</v>
      </c>
      <c r="BH7" s="83">
        <v>141.80000000000001</v>
      </c>
      <c r="BI7" s="83">
        <v>100</v>
      </c>
      <c r="BJ7" s="83">
        <v>130</v>
      </c>
      <c r="BK7" s="83">
        <v>132.1</v>
      </c>
      <c r="BL7" s="83">
        <v>130.4</v>
      </c>
      <c r="BM7" s="83">
        <v>110.6</v>
      </c>
      <c r="BN7" s="83">
        <v>113.5</v>
      </c>
      <c r="BO7" s="83">
        <v>269.8</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v>29903.8</v>
      </c>
      <c r="CG7" s="83">
        <v>29421.9</v>
      </c>
      <c r="CH7" s="83">
        <v>29815.1</v>
      </c>
      <c r="CI7" s="83">
        <v>35395.4</v>
      </c>
      <c r="CJ7" s="83">
        <v>34895.199999999997</v>
      </c>
      <c r="CK7" s="83">
        <v>22847.9</v>
      </c>
      <c r="CL7" s="83">
        <v>19199</v>
      </c>
      <c r="CM7" s="83">
        <v>19863.5</v>
      </c>
      <c r="CN7" s="83">
        <v>19066.3</v>
      </c>
      <c r="CO7" s="83">
        <v>18998.7</v>
      </c>
      <c r="CP7" s="80">
        <v>11479</v>
      </c>
      <c r="CQ7" s="80">
        <v>12274</v>
      </c>
      <c r="CR7" s="80">
        <v>11629</v>
      </c>
      <c r="CS7" s="80">
        <v>4467</v>
      </c>
      <c r="CT7" s="80">
        <v>5867</v>
      </c>
      <c r="CU7" s="80">
        <v>2390</v>
      </c>
      <c r="CV7" s="80">
        <v>32739</v>
      </c>
      <c r="CW7" s="80">
        <v>34140</v>
      </c>
      <c r="CX7" s="80">
        <v>33434</v>
      </c>
      <c r="CY7" s="80">
        <v>36820</v>
      </c>
      <c r="CZ7" s="80">
        <v>994</v>
      </c>
      <c r="DA7" s="83">
        <v>14.7</v>
      </c>
      <c r="DB7" s="83">
        <v>14.9</v>
      </c>
      <c r="DC7" s="83">
        <v>14.7</v>
      </c>
      <c r="DD7" s="83">
        <v>13.5</v>
      </c>
      <c r="DE7" s="83">
        <v>14.2</v>
      </c>
      <c r="DF7" s="83">
        <v>36.4</v>
      </c>
      <c r="DG7" s="83">
        <v>31.6</v>
      </c>
      <c r="DH7" s="83">
        <v>31.6</v>
      </c>
      <c r="DI7" s="83">
        <v>30.1</v>
      </c>
      <c r="DJ7" s="83">
        <v>30.3</v>
      </c>
      <c r="DK7" s="83">
        <v>0</v>
      </c>
      <c r="DL7" s="83">
        <v>0</v>
      </c>
      <c r="DM7" s="83">
        <v>0</v>
      </c>
      <c r="DN7" s="83">
        <v>0</v>
      </c>
      <c r="DO7" s="83">
        <v>0</v>
      </c>
      <c r="DP7" s="83">
        <v>8.3000000000000007</v>
      </c>
      <c r="DQ7" s="83">
        <v>7.1</v>
      </c>
      <c r="DR7" s="83">
        <v>7.3</v>
      </c>
      <c r="DS7" s="83">
        <v>5.3</v>
      </c>
      <c r="DT7" s="83">
        <v>6.4</v>
      </c>
      <c r="DU7" s="83">
        <v>0</v>
      </c>
      <c r="DV7" s="83">
        <v>0</v>
      </c>
      <c r="DW7" s="83">
        <v>0</v>
      </c>
      <c r="DX7" s="83">
        <v>0</v>
      </c>
      <c r="DY7" s="83">
        <v>0</v>
      </c>
      <c r="DZ7" s="83">
        <v>110.5</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74.2</v>
      </c>
      <c r="EU7" s="83">
        <v>86.8</v>
      </c>
      <c r="EV7" s="83">
        <v>83.6</v>
      </c>
      <c r="EW7" s="83">
        <v>82.6</v>
      </c>
      <c r="EX7" s="83">
        <v>83.2</v>
      </c>
      <c r="EY7" s="80" t="s">
        <v>130</v>
      </c>
      <c r="EZ7" s="83" t="s">
        <v>130</v>
      </c>
      <c r="FA7" s="83" t="s">
        <v>130</v>
      </c>
      <c r="FB7" s="83" t="s">
        <v>130</v>
      </c>
      <c r="FC7" s="83" t="s">
        <v>130</v>
      </c>
      <c r="FD7" s="83" t="s">
        <v>130</v>
      </c>
      <c r="FE7" s="83">
        <v>61.6</v>
      </c>
      <c r="FF7" s="83">
        <v>57.7</v>
      </c>
      <c r="FG7" s="83">
        <v>57.6</v>
      </c>
      <c r="FH7" s="83">
        <v>60.4</v>
      </c>
      <c r="FI7" s="83">
        <v>54.1</v>
      </c>
      <c r="FJ7" s="83" t="s">
        <v>130</v>
      </c>
      <c r="FK7" s="83" t="s">
        <v>130</v>
      </c>
      <c r="FL7" s="83" t="s">
        <v>130</v>
      </c>
      <c r="FM7" s="83" t="s">
        <v>130</v>
      </c>
      <c r="FN7" s="83" t="s">
        <v>130</v>
      </c>
      <c r="FO7" s="83">
        <v>6.4</v>
      </c>
      <c r="FP7" s="83">
        <v>5.4</v>
      </c>
      <c r="FQ7" s="83">
        <v>8.6999999999999993</v>
      </c>
      <c r="FR7" s="83">
        <v>14.9</v>
      </c>
      <c r="FS7" s="83">
        <v>16.2</v>
      </c>
      <c r="FT7" s="83" t="s">
        <v>130</v>
      </c>
      <c r="FU7" s="83" t="s">
        <v>130</v>
      </c>
      <c r="FV7" s="83" t="s">
        <v>130</v>
      </c>
      <c r="FW7" s="83" t="s">
        <v>130</v>
      </c>
      <c r="FX7" s="83" t="s">
        <v>130</v>
      </c>
      <c r="FY7" s="83">
        <v>390.3</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85.6</v>
      </c>
      <c r="GT7" s="83">
        <v>92</v>
      </c>
      <c r="GU7" s="83">
        <v>94.7</v>
      </c>
      <c r="GV7" s="83">
        <v>96</v>
      </c>
      <c r="GW7" s="83">
        <v>97.1</v>
      </c>
      <c r="GX7" s="80" t="s">
        <v>130</v>
      </c>
      <c r="GY7" s="83" t="s">
        <v>130</v>
      </c>
      <c r="GZ7" s="83" t="s">
        <v>130</v>
      </c>
      <c r="HA7" s="83" t="s">
        <v>130</v>
      </c>
      <c r="HB7" s="83" t="s">
        <v>130</v>
      </c>
      <c r="HC7" s="83" t="s">
        <v>130</v>
      </c>
      <c r="HD7" s="83">
        <v>53.5</v>
      </c>
      <c r="HE7" s="83">
        <v>67.599999999999994</v>
      </c>
      <c r="HF7" s="83">
        <v>67.8</v>
      </c>
      <c r="HG7" s="83">
        <v>71</v>
      </c>
      <c r="HH7" s="83">
        <v>70.5</v>
      </c>
      <c r="HI7" s="83" t="s">
        <v>130</v>
      </c>
      <c r="HJ7" s="83" t="s">
        <v>130</v>
      </c>
      <c r="HK7" s="83" t="s">
        <v>130</v>
      </c>
      <c r="HL7" s="83" t="s">
        <v>130</v>
      </c>
      <c r="HM7" s="83" t="s">
        <v>130</v>
      </c>
      <c r="HN7" s="83">
        <v>5.5</v>
      </c>
      <c r="HO7" s="83">
        <v>0</v>
      </c>
      <c r="HP7" s="83">
        <v>0.6</v>
      </c>
      <c r="HQ7" s="83">
        <v>0.2</v>
      </c>
      <c r="HR7" s="83">
        <v>0.1</v>
      </c>
      <c r="HS7" s="83" t="s">
        <v>130</v>
      </c>
      <c r="HT7" s="83" t="s">
        <v>130</v>
      </c>
      <c r="HU7" s="83" t="s">
        <v>130</v>
      </c>
      <c r="HV7" s="83" t="s">
        <v>130</v>
      </c>
      <c r="HW7" s="83" t="s">
        <v>130</v>
      </c>
      <c r="HX7" s="83">
        <v>0.5</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43.2</v>
      </c>
      <c r="IS7" s="83">
        <v>49.1</v>
      </c>
      <c r="IT7" s="83">
        <v>33.799999999999997</v>
      </c>
      <c r="IU7" s="83">
        <v>24</v>
      </c>
      <c r="IV7" s="83">
        <v>23.8</v>
      </c>
      <c r="IW7" s="80" t="s">
        <v>130</v>
      </c>
      <c r="IX7" s="83" t="s">
        <v>130</v>
      </c>
      <c r="IY7" s="83" t="s">
        <v>130</v>
      </c>
      <c r="IZ7" s="83" t="s">
        <v>130</v>
      </c>
      <c r="JA7" s="83" t="s">
        <v>130</v>
      </c>
      <c r="JB7" s="83" t="s">
        <v>130</v>
      </c>
      <c r="JC7" s="83">
        <v>16.5</v>
      </c>
      <c r="JD7" s="83">
        <v>15</v>
      </c>
      <c r="JE7" s="83">
        <v>12.8</v>
      </c>
      <c r="JF7" s="83">
        <v>11.1</v>
      </c>
      <c r="JG7" s="83">
        <v>13.6</v>
      </c>
      <c r="JH7" s="83" t="s">
        <v>130</v>
      </c>
      <c r="JI7" s="83" t="s">
        <v>130</v>
      </c>
      <c r="JJ7" s="83" t="s">
        <v>130</v>
      </c>
      <c r="JK7" s="83" t="s">
        <v>130</v>
      </c>
      <c r="JL7" s="83" t="s">
        <v>130</v>
      </c>
      <c r="JM7" s="83">
        <v>39.700000000000003</v>
      </c>
      <c r="JN7" s="83">
        <v>37.5</v>
      </c>
      <c r="JO7" s="83">
        <v>37.299999999999997</v>
      </c>
      <c r="JP7" s="83">
        <v>26</v>
      </c>
      <c r="JQ7" s="83">
        <v>23.4</v>
      </c>
      <c r="JR7" s="83" t="s">
        <v>130</v>
      </c>
      <c r="JS7" s="83" t="s">
        <v>130</v>
      </c>
      <c r="JT7" s="83" t="s">
        <v>130</v>
      </c>
      <c r="JU7" s="83" t="s">
        <v>130</v>
      </c>
      <c r="JV7" s="83" t="s">
        <v>130</v>
      </c>
      <c r="JW7" s="83">
        <v>51.8</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97.5</v>
      </c>
      <c r="KR7" s="83">
        <v>96.6</v>
      </c>
      <c r="KS7" s="83">
        <v>92.8</v>
      </c>
      <c r="KT7" s="83">
        <v>95.9</v>
      </c>
      <c r="KU7" s="83">
        <v>95.2</v>
      </c>
      <c r="KV7" s="80">
        <v>994</v>
      </c>
      <c r="KW7" s="83">
        <v>14.7</v>
      </c>
      <c r="KX7" s="83">
        <v>14.9</v>
      </c>
      <c r="KY7" s="83">
        <v>14.7</v>
      </c>
      <c r="KZ7" s="83">
        <v>13.5</v>
      </c>
      <c r="LA7" s="83">
        <v>14.2</v>
      </c>
      <c r="LB7" s="83">
        <v>14.5</v>
      </c>
      <c r="LC7" s="83">
        <v>14.9</v>
      </c>
      <c r="LD7" s="83">
        <v>15.3</v>
      </c>
      <c r="LE7" s="83">
        <v>14.9</v>
      </c>
      <c r="LF7" s="83">
        <v>14.9</v>
      </c>
      <c r="LG7" s="83">
        <v>0</v>
      </c>
      <c r="LH7" s="83">
        <v>0</v>
      </c>
      <c r="LI7" s="83">
        <v>0</v>
      </c>
      <c r="LJ7" s="83">
        <v>0</v>
      </c>
      <c r="LK7" s="83">
        <v>0</v>
      </c>
      <c r="LL7" s="83">
        <v>0.3</v>
      </c>
      <c r="LM7" s="83">
        <v>0.3</v>
      </c>
      <c r="LN7" s="83">
        <v>0.7</v>
      </c>
      <c r="LO7" s="83">
        <v>0.4</v>
      </c>
      <c r="LP7" s="83">
        <v>1.8</v>
      </c>
      <c r="LQ7" s="83">
        <v>0</v>
      </c>
      <c r="LR7" s="83">
        <v>0</v>
      </c>
      <c r="LS7" s="83">
        <v>0</v>
      </c>
      <c r="LT7" s="83">
        <v>0</v>
      </c>
      <c r="LU7" s="83">
        <v>0</v>
      </c>
      <c r="LV7" s="83">
        <v>189.5</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v>100</v>
      </c>
      <c r="ML7" s="83">
        <v>100</v>
      </c>
      <c r="MM7" s="83">
        <v>100</v>
      </c>
      <c r="MN7" s="83">
        <v>100</v>
      </c>
      <c r="MO7" s="83">
        <v>100</v>
      </c>
      <c r="MP7" s="83">
        <v>98.7</v>
      </c>
      <c r="MQ7" s="83">
        <v>98.2</v>
      </c>
      <c r="MR7" s="83">
        <v>98.7</v>
      </c>
      <c r="MS7" s="83">
        <v>98.8</v>
      </c>
      <c r="MT7" s="83">
        <v>98.9</v>
      </c>
      <c r="MU7" s="83" t="s">
        <v>130</v>
      </c>
      <c r="MV7" s="83" t="s">
        <v>130</v>
      </c>
      <c r="MW7" s="83" t="s">
        <v>130</v>
      </c>
      <c r="MX7" s="83" t="s">
        <v>130</v>
      </c>
      <c r="MY7" s="83" t="s">
        <v>130</v>
      </c>
      <c r="MZ7" s="83" t="s">
        <v>130</v>
      </c>
      <c r="NA7" s="83" t="s">
        <v>130</v>
      </c>
      <c r="NB7" s="83" t="s">
        <v>130</v>
      </c>
      <c r="NC7" s="83" t="s">
        <v>130</v>
      </c>
      <c r="ND7" s="83" t="s">
        <v>130</v>
      </c>
      <c r="NE7" s="83" t="s">
        <v>130</v>
      </c>
      <c r="NF7" s="83" t="s">
        <v>130</v>
      </c>
      <c r="NG7" s="83">
        <v>3</v>
      </c>
      <c r="NH7" s="83">
        <v>3</v>
      </c>
      <c r="NI7" s="83">
        <v>3</v>
      </c>
      <c r="NJ7" s="83">
        <v>3</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（最大出力合計994kW）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（最大出力合計994kW）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130</v>
      </c>
      <c r="AZ11" s="95">
        <f>AZ7</f>
        <v>132.1</v>
      </c>
      <c r="BA11" s="95">
        <f>BA7</f>
        <v>130.4</v>
      </c>
      <c r="BB11" s="95">
        <f>BB7</f>
        <v>110.7</v>
      </c>
      <c r="BC11" s="95">
        <f>BC7</f>
        <v>113.6</v>
      </c>
      <c r="BD11" s="84"/>
      <c r="BE11" s="84"/>
      <c r="BF11" s="84"/>
      <c r="BG11" s="84"/>
      <c r="BH11" s="84"/>
      <c r="BI11" s="94" t="s">
        <v>144</v>
      </c>
      <c r="BJ11" s="95">
        <f>BJ7</f>
        <v>130</v>
      </c>
      <c r="BK11" s="95">
        <f>BK7</f>
        <v>132.1</v>
      </c>
      <c r="BL11" s="95">
        <f>BL7</f>
        <v>130.4</v>
      </c>
      <c r="BM11" s="95">
        <f>BM7</f>
        <v>110.6</v>
      </c>
      <c r="BN11" s="95">
        <f>BN7</f>
        <v>113.5</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143</v>
      </c>
      <c r="CF11" s="95">
        <f>CF7</f>
        <v>29903.8</v>
      </c>
      <c r="CG11" s="95">
        <f>CG7</f>
        <v>29421.9</v>
      </c>
      <c r="CH11" s="95">
        <f>CH7</f>
        <v>29815.1</v>
      </c>
      <c r="CI11" s="95">
        <f>CI7</f>
        <v>35395.4</v>
      </c>
      <c r="CJ11" s="95">
        <f>CJ7</f>
        <v>34895.199999999997</v>
      </c>
      <c r="CK11" s="84"/>
      <c r="CL11" s="84"/>
      <c r="CM11" s="84"/>
      <c r="CN11" s="84"/>
      <c r="CO11" s="94" t="s">
        <v>143</v>
      </c>
      <c r="CP11" s="96">
        <f>CP7</f>
        <v>11479</v>
      </c>
      <c r="CQ11" s="96">
        <f>CQ7</f>
        <v>12274</v>
      </c>
      <c r="CR11" s="96">
        <f>CR7</f>
        <v>11629</v>
      </c>
      <c r="CS11" s="96">
        <f>CS7</f>
        <v>4467</v>
      </c>
      <c r="CT11" s="96">
        <f>CT7</f>
        <v>5867</v>
      </c>
      <c r="CU11" s="84"/>
      <c r="CV11" s="84"/>
      <c r="CW11" s="84"/>
      <c r="CX11" s="84"/>
      <c r="CY11" s="84"/>
      <c r="CZ11" s="94" t="s">
        <v>143</v>
      </c>
      <c r="DA11" s="95">
        <f>DA7</f>
        <v>14.7</v>
      </c>
      <c r="DB11" s="95">
        <f>DB7</f>
        <v>14.9</v>
      </c>
      <c r="DC11" s="95">
        <f>DC7</f>
        <v>14.7</v>
      </c>
      <c r="DD11" s="95">
        <f>DD7</f>
        <v>13.5</v>
      </c>
      <c r="DE11" s="95">
        <f>DE7</f>
        <v>14.2</v>
      </c>
      <c r="DF11" s="84"/>
      <c r="DG11" s="84"/>
      <c r="DH11" s="84"/>
      <c r="DI11" s="84"/>
      <c r="DJ11" s="94" t="s">
        <v>145</v>
      </c>
      <c r="DK11" s="95">
        <f>DK7</f>
        <v>0</v>
      </c>
      <c r="DL11" s="95">
        <f>DL7</f>
        <v>0</v>
      </c>
      <c r="DM11" s="95">
        <f>DM7</f>
        <v>0</v>
      </c>
      <c r="DN11" s="95">
        <f>DN7</f>
        <v>0</v>
      </c>
      <c r="DO11" s="95">
        <f>DO7</f>
        <v>0</v>
      </c>
      <c r="DP11" s="84"/>
      <c r="DQ11" s="84"/>
      <c r="DR11" s="84"/>
      <c r="DS11" s="84"/>
      <c r="DT11" s="94" t="s">
        <v>143</v>
      </c>
      <c r="DU11" s="95">
        <f>DU7</f>
        <v>0</v>
      </c>
      <c r="DV11" s="95">
        <f>DV7</f>
        <v>0</v>
      </c>
      <c r="DW11" s="95">
        <f>DW7</f>
        <v>0</v>
      </c>
      <c r="DX11" s="95">
        <f>DX7</f>
        <v>0</v>
      </c>
      <c r="DY11" s="95">
        <f>DY7</f>
        <v>0</v>
      </c>
      <c r="DZ11" s="84"/>
      <c r="EA11" s="84"/>
      <c r="EB11" s="84"/>
      <c r="EC11" s="84"/>
      <c r="ED11" s="94" t="s">
        <v>143</v>
      </c>
      <c r="EE11" s="95" t="str">
        <f>EE7</f>
        <v>-</v>
      </c>
      <c r="EF11" s="95" t="str">
        <f>EF7</f>
        <v>-</v>
      </c>
      <c r="EG11" s="95" t="str">
        <f>EG7</f>
        <v>-</v>
      </c>
      <c r="EH11" s="95" t="str">
        <f>EH7</f>
        <v>-</v>
      </c>
      <c r="EI11" s="95" t="str">
        <f>EI7</f>
        <v>-</v>
      </c>
      <c r="EJ11" s="84"/>
      <c r="EK11" s="84"/>
      <c r="EL11" s="84"/>
      <c r="EM11" s="84"/>
      <c r="EN11" s="94" t="s">
        <v>143</v>
      </c>
      <c r="EO11" s="95">
        <f>EO7</f>
        <v>100</v>
      </c>
      <c r="EP11" s="95">
        <f>EP7</f>
        <v>100</v>
      </c>
      <c r="EQ11" s="95">
        <f>EQ7</f>
        <v>100</v>
      </c>
      <c r="ER11" s="95">
        <f>ER7</f>
        <v>100</v>
      </c>
      <c r="ES11" s="95">
        <f>ES7</f>
        <v>100</v>
      </c>
      <c r="ET11" s="84"/>
      <c r="EU11" s="84"/>
      <c r="EV11" s="84"/>
      <c r="EW11" s="84"/>
      <c r="EX11" s="84"/>
      <c r="EY11" s="94" t="s">
        <v>143</v>
      </c>
      <c r="EZ11" s="95" t="str">
        <f>EZ7</f>
        <v>-</v>
      </c>
      <c r="FA11" s="95" t="str">
        <f>FA7</f>
        <v>-</v>
      </c>
      <c r="FB11" s="95" t="str">
        <f>FB7</f>
        <v>-</v>
      </c>
      <c r="FC11" s="95" t="str">
        <f>FC7</f>
        <v>-</v>
      </c>
      <c r="FD11" s="95" t="str">
        <f>FD7</f>
        <v>-</v>
      </c>
      <c r="FE11" s="84"/>
      <c r="FF11" s="84"/>
      <c r="FG11" s="84"/>
      <c r="FH11" s="84"/>
      <c r="FI11" s="94" t="s">
        <v>143</v>
      </c>
      <c r="FJ11" s="95" t="str">
        <f>FJ7</f>
        <v>-</v>
      </c>
      <c r="FK11" s="95" t="str">
        <f>FK7</f>
        <v>-</v>
      </c>
      <c r="FL11" s="95" t="str">
        <f>FL7</f>
        <v>-</v>
      </c>
      <c r="FM11" s="95" t="str">
        <f>FM7</f>
        <v>-</v>
      </c>
      <c r="FN11" s="95" t="str">
        <f>FN7</f>
        <v>-</v>
      </c>
      <c r="FO11" s="84"/>
      <c r="FP11" s="84"/>
      <c r="FQ11" s="84"/>
      <c r="FR11" s="84"/>
      <c r="FS11" s="94" t="s">
        <v>143</v>
      </c>
      <c r="FT11" s="95" t="str">
        <f>FT7</f>
        <v>-</v>
      </c>
      <c r="FU11" s="95" t="str">
        <f>FU7</f>
        <v>-</v>
      </c>
      <c r="FV11" s="95" t="str">
        <f>FV7</f>
        <v>-</v>
      </c>
      <c r="FW11" s="95" t="str">
        <f>FW7</f>
        <v>-</v>
      </c>
      <c r="FX11" s="95" t="str">
        <f>FX7</f>
        <v>-</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143</v>
      </c>
      <c r="GN11" s="95" t="str">
        <f>GN7</f>
        <v>-</v>
      </c>
      <c r="GO11" s="95" t="str">
        <f>GO7</f>
        <v>-</v>
      </c>
      <c r="GP11" s="95" t="str">
        <f>GP7</f>
        <v>-</v>
      </c>
      <c r="GQ11" s="95" t="str">
        <f>GQ7</f>
        <v>-</v>
      </c>
      <c r="GR11" s="95" t="str">
        <f>GR7</f>
        <v>-</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146</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143</v>
      </c>
      <c r="KW11" s="95">
        <f>KW7</f>
        <v>14.7</v>
      </c>
      <c r="KX11" s="95">
        <f>KX7</f>
        <v>14.9</v>
      </c>
      <c r="KY11" s="95">
        <f>KY7</f>
        <v>14.7</v>
      </c>
      <c r="KZ11" s="95">
        <f>KZ7</f>
        <v>13.5</v>
      </c>
      <c r="LA11" s="95">
        <f>LA7</f>
        <v>14.2</v>
      </c>
      <c r="LB11" s="84"/>
      <c r="LC11" s="84"/>
      <c r="LD11" s="84"/>
      <c r="LE11" s="84"/>
      <c r="LF11" s="94" t="s">
        <v>143</v>
      </c>
      <c r="LG11" s="95">
        <f>LG7</f>
        <v>0</v>
      </c>
      <c r="LH11" s="95">
        <f>LH7</f>
        <v>0</v>
      </c>
      <c r="LI11" s="95">
        <f>LI7</f>
        <v>0</v>
      </c>
      <c r="LJ11" s="95">
        <f>LJ7</f>
        <v>0</v>
      </c>
      <c r="LK11" s="95">
        <f>LK7</f>
        <v>0</v>
      </c>
      <c r="LL11" s="84"/>
      <c r="LM11" s="84"/>
      <c r="LN11" s="84"/>
      <c r="LO11" s="84"/>
      <c r="LP11" s="94" t="s">
        <v>143</v>
      </c>
      <c r="LQ11" s="95">
        <f>LQ7</f>
        <v>0</v>
      </c>
      <c r="LR11" s="95">
        <f>LR7</f>
        <v>0</v>
      </c>
      <c r="LS11" s="95">
        <f>LS7</f>
        <v>0</v>
      </c>
      <c r="LT11" s="95">
        <f>LT7</f>
        <v>0</v>
      </c>
      <c r="LU11" s="95">
        <f>LU7</f>
        <v>0</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143</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88.8</v>
      </c>
      <c r="AZ12" s="95">
        <f>BE7</f>
        <v>121.3</v>
      </c>
      <c r="BA12" s="95">
        <f>BF7</f>
        <v>123.2</v>
      </c>
      <c r="BB12" s="95">
        <f>BG7</f>
        <v>134.69999999999999</v>
      </c>
      <c r="BC12" s="95">
        <f>BH7</f>
        <v>141.80000000000001</v>
      </c>
      <c r="BD12" s="84"/>
      <c r="BE12" s="84"/>
      <c r="BF12" s="84"/>
      <c r="BG12" s="84"/>
      <c r="BH12" s="84"/>
      <c r="BI12" s="94" t="s">
        <v>147</v>
      </c>
      <c r="BJ12" s="95">
        <f>BO7</f>
        <v>269.8</v>
      </c>
      <c r="BK12" s="95">
        <f>BP7</f>
        <v>247.9</v>
      </c>
      <c r="BL12" s="95">
        <f>BQ7</f>
        <v>240.1</v>
      </c>
      <c r="BM12" s="95">
        <f>BR7</f>
        <v>253.6</v>
      </c>
      <c r="BN12" s="95">
        <f>BS7</f>
        <v>238</v>
      </c>
      <c r="BO12" s="84"/>
      <c r="BP12" s="84"/>
      <c r="BQ12" s="84"/>
      <c r="BR12" s="84"/>
      <c r="BS12" s="84"/>
      <c r="BT12" s="94" t="s">
        <v>147</v>
      </c>
      <c r="BU12" s="95" t="str">
        <f>BZ7</f>
        <v>-</v>
      </c>
      <c r="BV12" s="95" t="str">
        <f>CA7</f>
        <v>-</v>
      </c>
      <c r="BW12" s="95" t="str">
        <f>CB7</f>
        <v>-</v>
      </c>
      <c r="BX12" s="95" t="str">
        <f>CC7</f>
        <v>-</v>
      </c>
      <c r="BY12" s="95" t="str">
        <f>CD7</f>
        <v>-</v>
      </c>
      <c r="BZ12" s="84"/>
      <c r="CA12" s="84"/>
      <c r="CB12" s="84"/>
      <c r="CC12" s="84"/>
      <c r="CD12" s="84"/>
      <c r="CE12" s="94" t="s">
        <v>147</v>
      </c>
      <c r="CF12" s="95">
        <f>CK7</f>
        <v>22847.9</v>
      </c>
      <c r="CG12" s="95">
        <f>CL7</f>
        <v>19199</v>
      </c>
      <c r="CH12" s="95">
        <f>CM7</f>
        <v>19863.5</v>
      </c>
      <c r="CI12" s="95">
        <f>CN7</f>
        <v>19066.3</v>
      </c>
      <c r="CJ12" s="95">
        <f>CO7</f>
        <v>18998.7</v>
      </c>
      <c r="CK12" s="84"/>
      <c r="CL12" s="84"/>
      <c r="CM12" s="84"/>
      <c r="CN12" s="84"/>
      <c r="CO12" s="94" t="s">
        <v>147</v>
      </c>
      <c r="CP12" s="96">
        <f>CU7</f>
        <v>2390</v>
      </c>
      <c r="CQ12" s="96">
        <f>CV7</f>
        <v>32739</v>
      </c>
      <c r="CR12" s="96">
        <f>CW7</f>
        <v>34140</v>
      </c>
      <c r="CS12" s="96">
        <f>CX7</f>
        <v>33434</v>
      </c>
      <c r="CT12" s="96">
        <f>CY7</f>
        <v>36820</v>
      </c>
      <c r="CU12" s="84"/>
      <c r="CV12" s="84"/>
      <c r="CW12" s="84"/>
      <c r="CX12" s="84"/>
      <c r="CY12" s="84"/>
      <c r="CZ12" s="94" t="s">
        <v>147</v>
      </c>
      <c r="DA12" s="95">
        <f>DF7</f>
        <v>36.4</v>
      </c>
      <c r="DB12" s="95">
        <f>DG7</f>
        <v>31.6</v>
      </c>
      <c r="DC12" s="95">
        <f>DH7</f>
        <v>31.6</v>
      </c>
      <c r="DD12" s="95">
        <f>DI7</f>
        <v>30.1</v>
      </c>
      <c r="DE12" s="95">
        <f>DJ7</f>
        <v>30.3</v>
      </c>
      <c r="DF12" s="84"/>
      <c r="DG12" s="84"/>
      <c r="DH12" s="84"/>
      <c r="DI12" s="84"/>
      <c r="DJ12" s="94" t="s">
        <v>147</v>
      </c>
      <c r="DK12" s="95">
        <f>DP7</f>
        <v>8.3000000000000007</v>
      </c>
      <c r="DL12" s="95">
        <f>DQ7</f>
        <v>7.1</v>
      </c>
      <c r="DM12" s="95">
        <f>DR7</f>
        <v>7.3</v>
      </c>
      <c r="DN12" s="95">
        <f>DS7</f>
        <v>5.3</v>
      </c>
      <c r="DO12" s="95">
        <f>DT7</f>
        <v>6.4</v>
      </c>
      <c r="DP12" s="84"/>
      <c r="DQ12" s="84"/>
      <c r="DR12" s="84"/>
      <c r="DS12" s="84"/>
      <c r="DT12" s="94" t="s">
        <v>147</v>
      </c>
      <c r="DU12" s="95">
        <f>DZ7</f>
        <v>110.5</v>
      </c>
      <c r="DV12" s="95">
        <f>EA7</f>
        <v>156.5</v>
      </c>
      <c r="DW12" s="95">
        <f>EB7</f>
        <v>157.6</v>
      </c>
      <c r="DX12" s="95">
        <f>EC7</f>
        <v>173.7</v>
      </c>
      <c r="DY12" s="95">
        <f>ED7</f>
        <v>160.19999999999999</v>
      </c>
      <c r="DZ12" s="84"/>
      <c r="EA12" s="84"/>
      <c r="EB12" s="84"/>
      <c r="EC12" s="84"/>
      <c r="ED12" s="94" t="s">
        <v>147</v>
      </c>
      <c r="EE12" s="95" t="str">
        <f>EJ7</f>
        <v>-</v>
      </c>
      <c r="EF12" s="95" t="str">
        <f>EK7</f>
        <v>-</v>
      </c>
      <c r="EG12" s="95" t="str">
        <f>EL7</f>
        <v>-</v>
      </c>
      <c r="EH12" s="95" t="str">
        <f>EM7</f>
        <v>-</v>
      </c>
      <c r="EI12" s="95" t="str">
        <f>EN7</f>
        <v>-</v>
      </c>
      <c r="EJ12" s="84"/>
      <c r="EK12" s="84"/>
      <c r="EL12" s="84"/>
      <c r="EM12" s="84"/>
      <c r="EN12" s="94" t="s">
        <v>147</v>
      </c>
      <c r="EO12" s="95">
        <f>ET7</f>
        <v>74.2</v>
      </c>
      <c r="EP12" s="95">
        <f>EU7</f>
        <v>86.8</v>
      </c>
      <c r="EQ12" s="95">
        <f>EV7</f>
        <v>83.6</v>
      </c>
      <c r="ER12" s="95">
        <f>EW7</f>
        <v>82.6</v>
      </c>
      <c r="ES12" s="95">
        <f>EX7</f>
        <v>83.2</v>
      </c>
      <c r="ET12" s="84"/>
      <c r="EU12" s="84"/>
      <c r="EV12" s="84"/>
      <c r="EW12" s="84"/>
      <c r="EX12" s="84"/>
      <c r="EY12" s="94" t="s">
        <v>147</v>
      </c>
      <c r="EZ12" s="95" t="str">
        <f>IF($EZ$8,FE7,"-")</f>
        <v>-</v>
      </c>
      <c r="FA12" s="95" t="str">
        <f>IF($EZ$8,FF7,"-")</f>
        <v>-</v>
      </c>
      <c r="FB12" s="95" t="str">
        <f>IF($EZ$8,FG7,"-")</f>
        <v>-</v>
      </c>
      <c r="FC12" s="95" t="str">
        <f>IF($EZ$8,FH7,"-")</f>
        <v>-</v>
      </c>
      <c r="FD12" s="95" t="str">
        <f>IF($EZ$8,FI7,"-")</f>
        <v>-</v>
      </c>
      <c r="FE12" s="84"/>
      <c r="FF12" s="84"/>
      <c r="FG12" s="84"/>
      <c r="FH12" s="84"/>
      <c r="FI12" s="94" t="s">
        <v>147</v>
      </c>
      <c r="FJ12" s="95" t="str">
        <f>IF($FJ$8,FO7,"-")</f>
        <v>-</v>
      </c>
      <c r="FK12" s="95" t="str">
        <f>IF($FJ$8,FP7,"-")</f>
        <v>-</v>
      </c>
      <c r="FL12" s="95" t="str">
        <f>IF($FJ$8,FQ7,"-")</f>
        <v>-</v>
      </c>
      <c r="FM12" s="95" t="str">
        <f>IF($FJ$8,FR7,"-")</f>
        <v>-</v>
      </c>
      <c r="FN12" s="95" t="str">
        <f>IF($FJ$8,FS7,"-")</f>
        <v>-</v>
      </c>
      <c r="FO12" s="84"/>
      <c r="FP12" s="84"/>
      <c r="FQ12" s="84"/>
      <c r="FR12" s="84"/>
      <c r="FS12" s="94" t="s">
        <v>147</v>
      </c>
      <c r="FT12" s="95" t="str">
        <f>IF($FT$8,FY7,"-")</f>
        <v>-</v>
      </c>
      <c r="FU12" s="95" t="str">
        <f>IF($FT$8,FZ7,"-")</f>
        <v>-</v>
      </c>
      <c r="FV12" s="95" t="str">
        <f>IF($FT$8,GA7,"-")</f>
        <v>-</v>
      </c>
      <c r="FW12" s="95" t="str">
        <f>IF($FT$8,GB7,"-")</f>
        <v>-</v>
      </c>
      <c r="FX12" s="95" t="str">
        <f>IF($FT$8,GC7,"-")</f>
        <v>-</v>
      </c>
      <c r="FY12" s="84"/>
      <c r="FZ12" s="84"/>
      <c r="GA12" s="84"/>
      <c r="GB12" s="84"/>
      <c r="GC12" s="94" t="s">
        <v>147</v>
      </c>
      <c r="GD12" s="95" t="str">
        <f>IF($GD$8,GI7,"-")</f>
        <v>-</v>
      </c>
      <c r="GE12" s="95" t="str">
        <f>IF($GD$8,GJ7,"-")</f>
        <v>-</v>
      </c>
      <c r="GF12" s="95" t="str">
        <f>IF($GD$8,GK7,"-")</f>
        <v>-</v>
      </c>
      <c r="GG12" s="95" t="str">
        <f>IF($GD$8,GL7,"-")</f>
        <v>-</v>
      </c>
      <c r="GH12" s="95" t="str">
        <f>IF($GD$8,GM7,"-")</f>
        <v>-</v>
      </c>
      <c r="GI12" s="84"/>
      <c r="GJ12" s="84"/>
      <c r="GK12" s="84"/>
      <c r="GL12" s="84"/>
      <c r="GM12" s="94" t="s">
        <v>147</v>
      </c>
      <c r="GN12" s="95" t="str">
        <f>IF($GN$8,GS7,"-")</f>
        <v>-</v>
      </c>
      <c r="GO12" s="95" t="str">
        <f>IF($GN$8,GT7,"-")</f>
        <v>-</v>
      </c>
      <c r="GP12" s="95" t="str">
        <f>IF($GN$8,GU7,"-")</f>
        <v>-</v>
      </c>
      <c r="GQ12" s="95" t="str">
        <f>IF($GN$8,GV7,"-")</f>
        <v>-</v>
      </c>
      <c r="GR12" s="95" t="str">
        <f>IF($GN$8,GW7,"-")</f>
        <v>-</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147</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147</v>
      </c>
      <c r="JR12" s="95" t="str">
        <f>IF($JR$8,JW7,"-")</f>
        <v>-</v>
      </c>
      <c r="JS12" s="95" t="str">
        <f>IF($JR$8,JX7,"-")</f>
        <v>-</v>
      </c>
      <c r="JT12" s="95" t="str">
        <f>IF($JR$8,JY7,"-")</f>
        <v>-</v>
      </c>
      <c r="JU12" s="95" t="str">
        <f>IF($JR$8,JZ7,"-")</f>
        <v>-</v>
      </c>
      <c r="JV12" s="95" t="str">
        <f>IF($JR$8,KA7,"-")</f>
        <v>-</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147</v>
      </c>
      <c r="KW12" s="95">
        <f>IF($KW$8,LB7,"-")</f>
        <v>14.5</v>
      </c>
      <c r="KX12" s="95">
        <f>IF($KW$8,LC7,"-")</f>
        <v>14.9</v>
      </c>
      <c r="KY12" s="95">
        <f>IF($KW$8,LD7,"-")</f>
        <v>15.3</v>
      </c>
      <c r="KZ12" s="95">
        <f>IF($KW$8,LE7,"-")</f>
        <v>14.9</v>
      </c>
      <c r="LA12" s="95">
        <f>IF($KW$8,LF7,"-")</f>
        <v>14.9</v>
      </c>
      <c r="LB12" s="84"/>
      <c r="LC12" s="84"/>
      <c r="LD12" s="84"/>
      <c r="LE12" s="84"/>
      <c r="LF12" s="94" t="s">
        <v>147</v>
      </c>
      <c r="LG12" s="95">
        <f>IF($LG$8,LL7,"-")</f>
        <v>0.3</v>
      </c>
      <c r="LH12" s="95">
        <f>IF($LG$8,LM7,"-")</f>
        <v>0.3</v>
      </c>
      <c r="LI12" s="95">
        <f>IF($LG$8,LN7,"-")</f>
        <v>0.7</v>
      </c>
      <c r="LJ12" s="95">
        <f>IF($LG$8,LO7,"-")</f>
        <v>0.4</v>
      </c>
      <c r="LK12" s="95">
        <f>IF($LG$8,LP7,"-")</f>
        <v>1.8</v>
      </c>
      <c r="LL12" s="84"/>
      <c r="LM12" s="84"/>
      <c r="LN12" s="84"/>
      <c r="LO12" s="84"/>
      <c r="LP12" s="94" t="s">
        <v>147</v>
      </c>
      <c r="LQ12" s="95">
        <f>IF($LQ$8,LV7,"-")</f>
        <v>189.5</v>
      </c>
      <c r="LR12" s="95">
        <f>IF($LQ$8,LW7,"-")</f>
        <v>172</v>
      </c>
      <c r="LS12" s="95">
        <f>IF($LQ$8,LX7,"-")</f>
        <v>151.69999999999999</v>
      </c>
      <c r="LT12" s="95">
        <f>IF($LQ$8,LY7,"-")</f>
        <v>138.1</v>
      </c>
      <c r="LU12" s="95">
        <f>IF($LQ$8,LZ7,"-")</f>
        <v>125.8</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147</v>
      </c>
      <c r="MK12" s="95">
        <f>IF($MK$8,MP7,"-")</f>
        <v>98.7</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149</v>
      </c>
      <c r="C14" s="99"/>
      <c r="D14" s="100"/>
      <c r="E14" s="99"/>
      <c r="F14" s="206" t="s">
        <v>150</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151</v>
      </c>
      <c r="C15" s="196"/>
      <c r="D15" s="100"/>
      <c r="E15" s="97">
        <v>1</v>
      </c>
      <c r="F15" s="196" t="s">
        <v>152</v>
      </c>
      <c r="G15" s="196"/>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155</v>
      </c>
      <c r="C16" s="196"/>
      <c r="D16" s="100"/>
      <c r="E16" s="97">
        <f>E15+1</f>
        <v>2</v>
      </c>
      <c r="F16" s="196" t="s">
        <v>156</v>
      </c>
      <c r="G16" s="196"/>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158</v>
      </c>
      <c r="C17" s="196"/>
      <c r="D17" s="100"/>
      <c r="E17" s="97">
        <f t="shared" ref="E17" si="8">E16+1</f>
        <v>3</v>
      </c>
      <c r="F17" s="196" t="s">
        <v>159</v>
      </c>
      <c r="G17" s="196"/>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f>IF(AY7="-",NA(),AY7)</f>
        <v>130</v>
      </c>
      <c r="AZ17" s="106">
        <f t="shared" ref="AZ17:BC17" si="9">IF(AZ7="-",NA(),AZ7)</f>
        <v>132.1</v>
      </c>
      <c r="BA17" s="106">
        <f t="shared" si="9"/>
        <v>130.4</v>
      </c>
      <c r="BB17" s="106">
        <f t="shared" si="9"/>
        <v>110.7</v>
      </c>
      <c r="BC17" s="106">
        <f t="shared" si="9"/>
        <v>113.6</v>
      </c>
      <c r="BD17" s="100"/>
      <c r="BE17" s="100"/>
      <c r="BF17" s="100"/>
      <c r="BG17" s="100"/>
      <c r="BH17" s="100"/>
      <c r="BI17" s="105" t="s">
        <v>162</v>
      </c>
      <c r="BJ17" s="106">
        <f>IF(BJ7="-",NA(),BJ7)</f>
        <v>130</v>
      </c>
      <c r="BK17" s="106">
        <f t="shared" ref="BK17:BN17" si="10">IF(BK7="-",NA(),BK7)</f>
        <v>132.1</v>
      </c>
      <c r="BL17" s="106">
        <f t="shared" si="10"/>
        <v>130.4</v>
      </c>
      <c r="BM17" s="106">
        <f t="shared" si="10"/>
        <v>110.6</v>
      </c>
      <c r="BN17" s="106">
        <f t="shared" si="10"/>
        <v>113.5</v>
      </c>
      <c r="BO17" s="100"/>
      <c r="BP17" s="100"/>
      <c r="BQ17" s="100"/>
      <c r="BR17" s="100"/>
      <c r="BS17" s="100"/>
      <c r="BT17" s="105" t="s">
        <v>162</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161</v>
      </c>
      <c r="CF17" s="106">
        <f>IF(CF7="-",NA(),CF7)</f>
        <v>29903.8</v>
      </c>
      <c r="CG17" s="106">
        <f t="shared" ref="CG17:CJ17" si="12">IF(CG7="-",NA(),CG7)</f>
        <v>29421.9</v>
      </c>
      <c r="CH17" s="106">
        <f t="shared" si="12"/>
        <v>29815.1</v>
      </c>
      <c r="CI17" s="106">
        <f t="shared" si="12"/>
        <v>35395.4</v>
      </c>
      <c r="CJ17" s="106">
        <f t="shared" si="12"/>
        <v>34895.199999999997</v>
      </c>
      <c r="CK17" s="100"/>
      <c r="CL17" s="100"/>
      <c r="CM17" s="100"/>
      <c r="CN17" s="100"/>
      <c r="CO17" s="105" t="s">
        <v>161</v>
      </c>
      <c r="CP17" s="107">
        <f>IF(CP7="-",NA(),CP7)</f>
        <v>11479</v>
      </c>
      <c r="CQ17" s="107">
        <f t="shared" ref="CQ17:CT17" si="13">IF(CQ7="-",NA(),CQ7)</f>
        <v>12274</v>
      </c>
      <c r="CR17" s="107">
        <f t="shared" si="13"/>
        <v>11629</v>
      </c>
      <c r="CS17" s="107">
        <f t="shared" si="13"/>
        <v>4467</v>
      </c>
      <c r="CT17" s="107">
        <f t="shared" si="13"/>
        <v>5867</v>
      </c>
      <c r="CU17" s="100"/>
      <c r="CV17" s="100"/>
      <c r="CW17" s="100"/>
      <c r="CX17" s="100"/>
      <c r="CY17" s="100"/>
      <c r="CZ17" s="105" t="s">
        <v>161</v>
      </c>
      <c r="DA17" s="106">
        <f>IF(DA7="-",NA(),DA7)</f>
        <v>14.7</v>
      </c>
      <c r="DB17" s="106">
        <f t="shared" ref="DB17:DE17" si="14">IF(DB7="-",NA(),DB7)</f>
        <v>14.9</v>
      </c>
      <c r="DC17" s="106">
        <f t="shared" si="14"/>
        <v>14.7</v>
      </c>
      <c r="DD17" s="106">
        <f t="shared" si="14"/>
        <v>13.5</v>
      </c>
      <c r="DE17" s="106">
        <f t="shared" si="14"/>
        <v>14.2</v>
      </c>
      <c r="DF17" s="100"/>
      <c r="DG17" s="100"/>
      <c r="DH17" s="100"/>
      <c r="DI17" s="100"/>
      <c r="DJ17" s="105" t="s">
        <v>161</v>
      </c>
      <c r="DK17" s="106">
        <f>IF(DK7="-",NA(),DK7)</f>
        <v>0</v>
      </c>
      <c r="DL17" s="106">
        <f t="shared" ref="DL17:DO17" si="15">IF(DL7="-",NA(),DL7)</f>
        <v>0</v>
      </c>
      <c r="DM17" s="106">
        <f t="shared" si="15"/>
        <v>0</v>
      </c>
      <c r="DN17" s="106">
        <f t="shared" si="15"/>
        <v>0</v>
      </c>
      <c r="DO17" s="106">
        <f t="shared" si="15"/>
        <v>0</v>
      </c>
      <c r="DP17" s="100"/>
      <c r="DQ17" s="100"/>
      <c r="DR17" s="100"/>
      <c r="DS17" s="100"/>
      <c r="DT17" s="105" t="s">
        <v>161</v>
      </c>
      <c r="DU17" s="106">
        <f>IF(DU7="-",NA(),DU7)</f>
        <v>0</v>
      </c>
      <c r="DV17" s="106">
        <f t="shared" ref="DV17:DY17" si="16">IF(DV7="-",NA(),DV7)</f>
        <v>0</v>
      </c>
      <c r="DW17" s="106">
        <f t="shared" si="16"/>
        <v>0</v>
      </c>
      <c r="DX17" s="106">
        <f t="shared" si="16"/>
        <v>0</v>
      </c>
      <c r="DY17" s="106">
        <f t="shared" si="16"/>
        <v>0</v>
      </c>
      <c r="DZ17" s="100"/>
      <c r="EA17" s="100"/>
      <c r="EB17" s="100"/>
      <c r="EC17" s="100"/>
      <c r="ED17" s="105" t="s">
        <v>162</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161</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161</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161</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162</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161</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161</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161</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161</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161</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161</v>
      </c>
      <c r="KW17" s="106">
        <f>IF(KW7="-",NA(),KW7)</f>
        <v>14.7</v>
      </c>
      <c r="KX17" s="106">
        <f t="shared" ref="KX17:LA17" si="34">IF(KX7="-",NA(),KX7)</f>
        <v>14.9</v>
      </c>
      <c r="KY17" s="106">
        <f t="shared" si="34"/>
        <v>14.7</v>
      </c>
      <c r="KZ17" s="106">
        <f t="shared" si="34"/>
        <v>13.5</v>
      </c>
      <c r="LA17" s="106">
        <f t="shared" si="34"/>
        <v>14.2</v>
      </c>
      <c r="LB17" s="100"/>
      <c r="LC17" s="100"/>
      <c r="LD17" s="100"/>
      <c r="LE17" s="100"/>
      <c r="LF17" s="105" t="s">
        <v>161</v>
      </c>
      <c r="LG17" s="106">
        <f>IF(LG7="-",NA(),LG7)</f>
        <v>0</v>
      </c>
      <c r="LH17" s="106">
        <f t="shared" ref="LH17:LK17" si="35">IF(LH7="-",NA(),LH7)</f>
        <v>0</v>
      </c>
      <c r="LI17" s="106">
        <f t="shared" si="35"/>
        <v>0</v>
      </c>
      <c r="LJ17" s="106">
        <f t="shared" si="35"/>
        <v>0</v>
      </c>
      <c r="LK17" s="106">
        <f t="shared" si="35"/>
        <v>0</v>
      </c>
      <c r="LL17" s="100"/>
      <c r="LM17" s="100"/>
      <c r="LN17" s="100"/>
      <c r="LO17" s="100"/>
      <c r="LP17" s="105" t="s">
        <v>161</v>
      </c>
      <c r="LQ17" s="106">
        <f>IF(LQ7="-",NA(),LQ7)</f>
        <v>0</v>
      </c>
      <c r="LR17" s="106">
        <f t="shared" ref="LR17:LU17" si="36">IF(LR7="-",NA(),LR7)</f>
        <v>0</v>
      </c>
      <c r="LS17" s="106">
        <f t="shared" si="36"/>
        <v>0</v>
      </c>
      <c r="LT17" s="106">
        <f t="shared" si="36"/>
        <v>0</v>
      </c>
      <c r="LU17" s="106">
        <f t="shared" si="36"/>
        <v>0</v>
      </c>
      <c r="LV17" s="100"/>
      <c r="LW17" s="100"/>
      <c r="LX17" s="100"/>
      <c r="LY17" s="100"/>
      <c r="LZ17" s="105" t="s">
        <v>161</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162</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165</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165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165</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165</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165</v>
      </c>
      <c r="DA18" s="106">
        <f>IF(DF7="-",NA(),DF7)</f>
        <v>36.4</v>
      </c>
      <c r="DB18" s="106">
        <f t="shared" ref="DB18:DE18" si="44">IF(DG7="-",NA(),DG7)</f>
        <v>31.6</v>
      </c>
      <c r="DC18" s="106">
        <f t="shared" si="44"/>
        <v>31.6</v>
      </c>
      <c r="DD18" s="106">
        <f t="shared" si="44"/>
        <v>30.1</v>
      </c>
      <c r="DE18" s="106">
        <f t="shared" si="44"/>
        <v>30.3</v>
      </c>
      <c r="DF18" s="100"/>
      <c r="DG18" s="100"/>
      <c r="DH18" s="100"/>
      <c r="DI18" s="100"/>
      <c r="DJ18" s="105" t="s">
        <v>165</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165</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165</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165</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165</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165</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165</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164</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f>IF(OR(NOT($KW$8),LB7="-"),NA(),LB7)</f>
        <v>14.5</v>
      </c>
      <c r="KX18" s="106">
        <f>IF(OR(NOT($KW$8),LC7="-"),NA(),LC7)</f>
        <v>14.9</v>
      </c>
      <c r="KY18" s="106">
        <f>IF(OR(NOT($KW$8),LD7="-"),NA(),LD7)</f>
        <v>15.3</v>
      </c>
      <c r="KZ18" s="106">
        <f>IF(OR(NOT($KW$8),LE7="-"),NA(),LE7)</f>
        <v>14.9</v>
      </c>
      <c r="LA18" s="106">
        <f>IF(OR(NOT($KW$8),LF7="-"),NA(),LF7)</f>
        <v>14.9</v>
      </c>
      <c r="LB18" s="100"/>
      <c r="LC18" s="100"/>
      <c r="LD18" s="100"/>
      <c r="LE18" s="100"/>
      <c r="LF18" s="105" t="s">
        <v>165</v>
      </c>
      <c r="LG18" s="106">
        <f>IF(OR(NOT($LG$8),LL7="-"),NA(),LL7)</f>
        <v>0.3</v>
      </c>
      <c r="LH18" s="106">
        <f>IF(OR(NOT($LG$8),LM7="-"),NA(),LM7)</f>
        <v>0.3</v>
      </c>
      <c r="LI18" s="106">
        <f>IF(OR(NOT($LG$8),LN7="-"),NA(),LN7)</f>
        <v>0.7</v>
      </c>
      <c r="LJ18" s="106">
        <f>IF(OR(NOT($LG$8),LO7="-"),NA(),LO7)</f>
        <v>0.4</v>
      </c>
      <c r="LK18" s="106">
        <f>IF(OR(NOT($LG$8),LP7="-"),NA(),LP7)</f>
        <v>1.8</v>
      </c>
      <c r="LL18" s="100"/>
      <c r="LM18" s="100"/>
      <c r="LN18" s="100"/>
      <c r="LO18" s="100"/>
      <c r="LP18" s="105" t="s">
        <v>165</v>
      </c>
      <c r="LQ18" s="106">
        <f>IF(OR(NOT($LQ$8),LV7="-"),NA(),LV7)</f>
        <v>189.5</v>
      </c>
      <c r="LR18" s="106">
        <f>IF(OR(NOT($LQ$8),LW7="-"),NA(),LW7)</f>
        <v>172</v>
      </c>
      <c r="LS18" s="106">
        <f>IF(OR(NOT($LQ$8),LX7="-"),NA(),LX7)</f>
        <v>151.69999999999999</v>
      </c>
      <c r="LT18" s="106">
        <f>IF(OR(NOT($LQ$8),LY7="-"),NA(),LY7)</f>
        <v>138.1</v>
      </c>
      <c r="LU18" s="106">
        <f>IF(OR(NOT($LQ$8),LZ7="-"),NA(),LZ7)</f>
        <v>125.8</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f>IF(OR(NOT($MK$8),MP7="-"),NA(),MP7)</f>
        <v>98.7</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167</v>
      </c>
      <c r="C20" s="196"/>
      <c r="D20" s="100"/>
    </row>
    <row r="21" spans="1:374" x14ac:dyDescent="0.15">
      <c r="A21" s="97">
        <f t="shared" si="7"/>
        <v>7</v>
      </c>
      <c r="B21" s="196" t="s">
        <v>168</v>
      </c>
      <c r="C21" s="196"/>
      <c r="D21" s="100"/>
    </row>
    <row r="22" spans="1:374" x14ac:dyDescent="0.15">
      <c r="A22" s="97">
        <f t="shared" si="7"/>
        <v>8</v>
      </c>
      <c r="B22" s="196" t="s">
        <v>169</v>
      </c>
      <c r="C22" s="196"/>
      <c r="D22" s="100"/>
      <c r="E22" s="197" t="s">
        <v>170</v>
      </c>
      <c r="F22" s="198"/>
      <c r="G22" s="198"/>
      <c r="H22" s="198"/>
      <c r="I22" s="199"/>
    </row>
    <row r="23" spans="1:374" x14ac:dyDescent="0.15">
      <c r="A23" s="97">
        <f t="shared" si="7"/>
        <v>9</v>
      </c>
      <c r="B23" s="196" t="s">
        <v>171</v>
      </c>
      <c r="C23" s="196"/>
      <c r="D23" s="100"/>
      <c r="E23" s="200"/>
      <c r="F23" s="201"/>
      <c r="G23" s="201"/>
      <c r="H23" s="201"/>
      <c r="I23" s="202"/>
    </row>
    <row r="24" spans="1:374" x14ac:dyDescent="0.15">
      <c r="A24" s="97">
        <f t="shared" si="7"/>
        <v>10</v>
      </c>
      <c r="B24" s="196" t="s">
        <v>172</v>
      </c>
      <c r="C24" s="196"/>
      <c r="D24" s="100"/>
      <c r="E24" s="200"/>
      <c r="F24" s="201"/>
      <c r="G24" s="201"/>
      <c r="H24" s="201"/>
      <c r="I24" s="202"/>
    </row>
    <row r="25" spans="1:374" x14ac:dyDescent="0.15">
      <c r="A25" s="97">
        <f t="shared" si="7"/>
        <v>11</v>
      </c>
      <c r="B25" s="196" t="s">
        <v>173</v>
      </c>
      <c r="C25" s="196"/>
      <c r="D25" s="100"/>
      <c r="E25" s="200"/>
      <c r="F25" s="201"/>
      <c r="G25" s="201"/>
      <c r="H25" s="201"/>
      <c r="I25" s="202"/>
    </row>
    <row r="26" spans="1:374" x14ac:dyDescent="0.15">
      <c r="A26" s="97">
        <f t="shared" si="7"/>
        <v>12</v>
      </c>
      <c r="B26" s="196" t="s">
        <v>174</v>
      </c>
      <c r="C26" s="196"/>
      <c r="D26" s="100"/>
      <c r="E26" s="200"/>
      <c r="F26" s="201"/>
      <c r="G26" s="201"/>
      <c r="H26" s="201"/>
      <c r="I26" s="202"/>
    </row>
    <row r="27" spans="1:374" x14ac:dyDescent="0.15">
      <c r="A27" s="97">
        <f t="shared" si="7"/>
        <v>13</v>
      </c>
      <c r="B27" s="196" t="s">
        <v>175</v>
      </c>
      <c r="C27" s="196"/>
      <c r="D27" s="100"/>
      <c r="E27" s="200"/>
      <c r="F27" s="201"/>
      <c r="G27" s="201"/>
      <c r="H27" s="201"/>
      <c r="I27" s="202"/>
    </row>
    <row r="28" spans="1:374" x14ac:dyDescent="0.15">
      <c r="A28" s="97">
        <f t="shared" si="7"/>
        <v>14</v>
      </c>
      <c r="B28" s="196" t="s">
        <v>176</v>
      </c>
      <c r="C28" s="196"/>
      <c r="D28" s="100"/>
      <c r="E28" s="200"/>
      <c r="F28" s="201"/>
      <c r="G28" s="201"/>
      <c r="H28" s="201"/>
      <c r="I28" s="202"/>
    </row>
    <row r="29" spans="1:374" x14ac:dyDescent="0.15">
      <c r="A29" s="97">
        <f t="shared" si="7"/>
        <v>15</v>
      </c>
      <c r="B29" s="196" t="s">
        <v>177</v>
      </c>
      <c r="C29" s="196"/>
      <c r="D29" s="100"/>
      <c r="E29" s="200"/>
      <c r="F29" s="201"/>
      <c r="G29" s="201"/>
      <c r="H29" s="201"/>
      <c r="I29" s="202"/>
    </row>
    <row r="30" spans="1:374" x14ac:dyDescent="0.15">
      <c r="A30" s="97">
        <f t="shared" si="7"/>
        <v>16</v>
      </c>
      <c r="B30" s="196" t="s">
        <v>178</v>
      </c>
      <c r="C30" s="196"/>
      <c r="D30" s="100"/>
      <c r="E30" s="200"/>
      <c r="F30" s="201"/>
      <c r="G30" s="201"/>
      <c r="H30" s="201"/>
      <c r="I30" s="202"/>
    </row>
    <row r="31" spans="1:374" x14ac:dyDescent="0.15">
      <c r="A31" s="97">
        <f t="shared" si="7"/>
        <v>17</v>
      </c>
      <c r="B31" s="196" t="s">
        <v>179</v>
      </c>
      <c r="C31" s="196"/>
      <c r="D31" s="100"/>
      <c r="E31" s="200"/>
      <c r="F31" s="201"/>
      <c r="G31" s="201"/>
      <c r="H31" s="201"/>
      <c r="I31" s="202"/>
    </row>
    <row r="32" spans="1:374" x14ac:dyDescent="0.15">
      <c r="A32" s="97">
        <f t="shared" si="7"/>
        <v>18</v>
      </c>
      <c r="B32" s="196" t="s">
        <v>180</v>
      </c>
      <c r="C32" s="196"/>
      <c r="D32" s="100"/>
      <c r="E32" s="200"/>
      <c r="F32" s="201"/>
      <c r="G32" s="201"/>
      <c r="H32" s="201"/>
      <c r="I32" s="202"/>
    </row>
    <row r="33" spans="1:16" x14ac:dyDescent="0.15">
      <c r="A33" s="97">
        <f t="shared" si="7"/>
        <v>19</v>
      </c>
      <c r="B33" s="196" t="s">
        <v>181</v>
      </c>
      <c r="C33" s="196"/>
      <c r="D33" s="100"/>
      <c r="E33" s="200"/>
      <c r="F33" s="201"/>
      <c r="G33" s="201"/>
      <c r="H33" s="201"/>
      <c r="I33" s="202"/>
    </row>
    <row r="34" spans="1:16" x14ac:dyDescent="0.15">
      <c r="A34" s="97">
        <f t="shared" si="7"/>
        <v>20</v>
      </c>
      <c r="B34" s="196" t="s">
        <v>182</v>
      </c>
      <c r="C34" s="196"/>
      <c r="D34" s="100"/>
      <c r="E34" s="200"/>
      <c r="F34" s="201"/>
      <c r="G34" s="201"/>
      <c r="H34" s="201"/>
      <c r="I34" s="202"/>
    </row>
    <row r="35" spans="1:16" ht="25.5" customHeight="1" x14ac:dyDescent="0.15">
      <c r="E35" s="203"/>
      <c r="F35" s="204"/>
      <c r="G35" s="204"/>
      <c r="H35" s="204"/>
      <c r="I35" s="205"/>
    </row>
    <row r="36" spans="1:16" x14ac:dyDescent="0.15">
      <c r="A36" t="s">
        <v>183</v>
      </c>
      <c r="B36" t="s">
        <v>184</v>
      </c>
    </row>
    <row r="37" spans="1:16" x14ac:dyDescent="0.15">
      <c r="A37" t="s">
        <v>185</v>
      </c>
      <c r="B37" t="s">
        <v>186</v>
      </c>
      <c r="L37" s="197" t="s">
        <v>170</v>
      </c>
      <c r="M37" s="198"/>
      <c r="N37" s="198"/>
      <c r="O37" s="198"/>
      <c r="P37" s="199"/>
    </row>
    <row r="38" spans="1:16" x14ac:dyDescent="0.15">
      <c r="A38" t="s">
        <v>187</v>
      </c>
      <c r="B38" t="s">
        <v>188</v>
      </c>
      <c r="L38" s="200"/>
      <c r="M38" s="201"/>
      <c r="N38" s="201"/>
      <c r="O38" s="201"/>
      <c r="P38" s="202"/>
    </row>
    <row r="39" spans="1:16" x14ac:dyDescent="0.15">
      <c r="A39" t="s">
        <v>189</v>
      </c>
      <c r="B39" t="s">
        <v>190</v>
      </c>
      <c r="L39" s="200"/>
      <c r="M39" s="201"/>
      <c r="N39" s="201"/>
      <c r="O39" s="201"/>
      <c r="P39" s="202"/>
    </row>
    <row r="40" spans="1:16" x14ac:dyDescent="0.15">
      <c r="A40" t="s">
        <v>191</v>
      </c>
      <c r="B40" t="s">
        <v>192</v>
      </c>
      <c r="L40" s="200"/>
      <c r="M40" s="201"/>
      <c r="N40" s="201"/>
      <c r="O40" s="201"/>
      <c r="P40" s="202"/>
    </row>
    <row r="41" spans="1:16" x14ac:dyDescent="0.15">
      <c r="A41" t="s">
        <v>193</v>
      </c>
      <c r="B41" t="s">
        <v>194</v>
      </c>
      <c r="L41" s="200"/>
      <c r="M41" s="201"/>
      <c r="N41" s="201"/>
      <c r="O41" s="201"/>
      <c r="P41" s="202"/>
    </row>
    <row r="42" spans="1:16" x14ac:dyDescent="0.15">
      <c r="A42" t="s">
        <v>195</v>
      </c>
      <c r="B42" t="s">
        <v>196</v>
      </c>
      <c r="L42" s="200"/>
      <c r="M42" s="201"/>
      <c r="N42" s="201"/>
      <c r="O42" s="201"/>
      <c r="P42" s="202"/>
    </row>
    <row r="43" spans="1:16" x14ac:dyDescent="0.15">
      <c r="A43" t="s">
        <v>197</v>
      </c>
      <c r="B43" t="s">
        <v>198</v>
      </c>
      <c r="L43" s="200"/>
      <c r="M43" s="201"/>
      <c r="N43" s="201"/>
      <c r="O43" s="201"/>
      <c r="P43" s="202"/>
    </row>
    <row r="44" spans="1:16" x14ac:dyDescent="0.15">
      <c r="A44" t="s">
        <v>199</v>
      </c>
      <c r="B44" t="s">
        <v>200</v>
      </c>
      <c r="L44" s="200"/>
      <c r="M44" s="201"/>
      <c r="N44" s="201"/>
      <c r="O44" s="201"/>
      <c r="P44" s="202"/>
    </row>
    <row r="45" spans="1:16" x14ac:dyDescent="0.15">
      <c r="A45" t="s">
        <v>201</v>
      </c>
      <c r="B45" t="s">
        <v>202</v>
      </c>
      <c r="L45" s="200"/>
      <c r="M45" s="201"/>
      <c r="N45" s="201"/>
      <c r="O45" s="201"/>
      <c r="P45" s="202"/>
    </row>
    <row r="46" spans="1:16" x14ac:dyDescent="0.15">
      <c r="A46" t="s">
        <v>203</v>
      </c>
      <c r="B46" t="s">
        <v>204</v>
      </c>
      <c r="L46" s="200"/>
      <c r="M46" s="201"/>
      <c r="N46" s="201"/>
      <c r="O46" s="201"/>
      <c r="P46" s="202"/>
    </row>
    <row r="47" spans="1:16" x14ac:dyDescent="0.15">
      <c r="A47" t="s">
        <v>205</v>
      </c>
      <c r="B47" t="s">
        <v>206</v>
      </c>
      <c r="L47" s="200"/>
      <c r="M47" s="201"/>
      <c r="N47" s="201"/>
      <c r="O47" s="201"/>
      <c r="P47" s="202"/>
    </row>
    <row r="48" spans="1:16" x14ac:dyDescent="0.15">
      <c r="A48" t="s">
        <v>207</v>
      </c>
      <c r="B48" t="s">
        <v>208</v>
      </c>
      <c r="L48" s="200"/>
      <c r="M48" s="201"/>
      <c r="N48" s="201"/>
      <c r="O48" s="201"/>
      <c r="P48" s="202"/>
    </row>
    <row r="49" spans="1:16" x14ac:dyDescent="0.15">
      <c r="A49" t="s">
        <v>209</v>
      </c>
      <c r="B49" t="s">
        <v>210</v>
      </c>
      <c r="L49" s="200"/>
      <c r="M49" s="201"/>
      <c r="N49" s="201"/>
      <c r="O49" s="201"/>
      <c r="P49" s="202"/>
    </row>
    <row r="50" spans="1:16" ht="26.25" customHeight="1" x14ac:dyDescent="0.15">
      <c r="A50" t="s">
        <v>211</v>
      </c>
      <c r="B50" t="s">
        <v>212</v>
      </c>
      <c r="L50" s="203"/>
      <c r="M50" s="204"/>
      <c r="N50" s="204"/>
      <c r="O50" s="204"/>
      <c r="P50" s="205"/>
    </row>
    <row r="51" spans="1:16" x14ac:dyDescent="0.15">
      <c r="A51" t="s">
        <v>213</v>
      </c>
      <c r="B51" t="s">
        <v>214</v>
      </c>
    </row>
    <row r="52" spans="1:16" x14ac:dyDescent="0.15">
      <c r="A52" t="s">
        <v>215</v>
      </c>
      <c r="B52" t="s">
        <v>216</v>
      </c>
    </row>
    <row r="53" spans="1:16" x14ac:dyDescent="0.15">
      <c r="A53" t="s">
        <v>217</v>
      </c>
      <c r="B53" t="s">
        <v>218</v>
      </c>
    </row>
    <row r="54" spans="1:16" x14ac:dyDescent="0.15">
      <c r="A54" t="s">
        <v>219</v>
      </c>
      <c r="B54" t="s">
        <v>220</v>
      </c>
    </row>
    <row r="55" spans="1:16" x14ac:dyDescent="0.15">
      <c r="A55" t="s">
        <v>221</v>
      </c>
      <c r="B55" t="s">
        <v>222</v>
      </c>
    </row>
    <row r="56" spans="1:16" x14ac:dyDescent="0.15">
      <c r="A56" t="s">
        <v>223</v>
      </c>
      <c r="B56" t="s">
        <v>224</v>
      </c>
    </row>
    <row r="57" spans="1:16" x14ac:dyDescent="0.15">
      <c r="A57" t="s">
        <v>225</v>
      </c>
      <c r="B57" t="s">
        <v>226</v>
      </c>
    </row>
    <row r="58" spans="1:16" x14ac:dyDescent="0.15">
      <c r="A58" t="s">
        <v>227</v>
      </c>
      <c r="B58" t="s">
        <v>228</v>
      </c>
    </row>
    <row r="59" spans="1:16" x14ac:dyDescent="0.15">
      <c r="A59" t="s">
        <v>229</v>
      </c>
      <c r="B59" t="s">
        <v>230</v>
      </c>
    </row>
    <row r="60" spans="1:16" x14ac:dyDescent="0.15">
      <c r="A60" t="s">
        <v>231</v>
      </c>
      <c r="B60" t="s">
        <v>232</v>
      </c>
    </row>
    <row r="61" spans="1:16" x14ac:dyDescent="0.15">
      <c r="A61" t="s">
        <v>233</v>
      </c>
      <c r="B61" t="s">
        <v>234</v>
      </c>
    </row>
    <row r="62" spans="1:16" x14ac:dyDescent="0.15">
      <c r="A62" t="s">
        <v>235</v>
      </c>
      <c r="B62" t="s">
        <v>236</v>
      </c>
    </row>
    <row r="63" spans="1:16" x14ac:dyDescent="0.15">
      <c r="A63" t="s">
        <v>237</v>
      </c>
      <c r="B63" t="s">
        <v>238</v>
      </c>
    </row>
    <row r="64" spans="1:16" x14ac:dyDescent="0.15">
      <c r="A64" t="s">
        <v>239</v>
      </c>
      <c r="B64" t="s">
        <v>240</v>
      </c>
    </row>
    <row r="65" spans="1:2" x14ac:dyDescent="0.15">
      <c r="A65" t="s">
        <v>241</v>
      </c>
      <c r="B65" t="s">
        <v>242</v>
      </c>
    </row>
    <row r="66" spans="1:2" x14ac:dyDescent="0.15">
      <c r="A66" t="s">
        <v>243</v>
      </c>
      <c r="B66" t="s">
        <v>244</v>
      </c>
    </row>
    <row r="67" spans="1:2" x14ac:dyDescent="0.15">
      <c r="A67" t="s">
        <v>245</v>
      </c>
      <c r="B67" t="s">
        <v>244</v>
      </c>
    </row>
    <row r="68" spans="1:2" x14ac:dyDescent="0.15">
      <c r="A68" t="s">
        <v>246</v>
      </c>
      <c r="B68" t="s">
        <v>244</v>
      </c>
    </row>
    <row r="69" spans="1:2" x14ac:dyDescent="0.15">
      <c r="A69" t="s">
        <v>247</v>
      </c>
      <c r="B69" t="s">
        <v>244</v>
      </c>
    </row>
    <row r="70" spans="1:2" x14ac:dyDescent="0.15">
      <c r="A70" t="s">
        <v>248</v>
      </c>
      <c r="B70" t="s">
        <v>244</v>
      </c>
    </row>
    <row r="71" spans="1:2" x14ac:dyDescent="0.15">
      <c r="A71" t="s">
        <v>249</v>
      </c>
      <c r="B71" t="s">
        <v>244</v>
      </c>
    </row>
    <row r="72" spans="1:2" x14ac:dyDescent="0.15">
      <c r="A72" t="s">
        <v>250</v>
      </c>
      <c r="B72" t="s">
        <v>244</v>
      </c>
    </row>
    <row r="73" spans="1:2" x14ac:dyDescent="0.15">
      <c r="A73" t="s">
        <v>251</v>
      </c>
      <c r="B73" t="s">
        <v>244</v>
      </c>
    </row>
    <row r="74" spans="1:2" x14ac:dyDescent="0.15">
      <c r="A74" t="s">
        <v>252</v>
      </c>
      <c r="B74" t="s">
        <v>244</v>
      </c>
    </row>
    <row r="75" spans="1:2" x14ac:dyDescent="0.15">
      <c r="A75" t="s">
        <v>253</v>
      </c>
      <c r="B75" t="s">
        <v>244</v>
      </c>
    </row>
    <row r="76" spans="1:2" x14ac:dyDescent="0.15">
      <c r="A76" t="s">
        <v>254</v>
      </c>
      <c r="B76" t="s">
        <v>244</v>
      </c>
    </row>
    <row r="77" spans="1:2" x14ac:dyDescent="0.15">
      <c r="A77" t="s">
        <v>255</v>
      </c>
      <c r="B77" t="s">
        <v>244</v>
      </c>
    </row>
    <row r="78" spans="1:2" x14ac:dyDescent="0.15">
      <c r="A78" t="s">
        <v>256</v>
      </c>
      <c r="B78" t="s">
        <v>244</v>
      </c>
    </row>
    <row r="79" spans="1:2" x14ac:dyDescent="0.15">
      <c r="A79" t="s">
        <v>257</v>
      </c>
      <c r="B79" t="s">
        <v>244</v>
      </c>
    </row>
    <row r="80" spans="1:2" x14ac:dyDescent="0.15">
      <c r="A80" t="s">
        <v>258</v>
      </c>
      <c r="B80" t="s">
        <v>244</v>
      </c>
    </row>
    <row r="81" spans="1:2" x14ac:dyDescent="0.15">
      <c r="A81" t="s">
        <v>259</v>
      </c>
      <c r="B81" t="s">
        <v>244</v>
      </c>
    </row>
    <row r="82" spans="1:2" x14ac:dyDescent="0.15">
      <c r="A82" t="s">
        <v>260</v>
      </c>
      <c r="B82" t="s">
        <v>244</v>
      </c>
    </row>
    <row r="83" spans="1:2" x14ac:dyDescent="0.15">
      <c r="A83" t="s">
        <v>261</v>
      </c>
      <c r="B83" t="s">
        <v>244</v>
      </c>
    </row>
    <row r="84" spans="1:2" x14ac:dyDescent="0.15">
      <c r="A84" t="s">
        <v>262</v>
      </c>
      <c r="B84" t="s">
        <v>244</v>
      </c>
    </row>
    <row r="85" spans="1:2" x14ac:dyDescent="0.15">
      <c r="A85" t="s">
        <v>263</v>
      </c>
      <c r="B85" t="s">
        <v>244</v>
      </c>
    </row>
    <row r="86" spans="1:2" x14ac:dyDescent="0.15">
      <c r="A86" t="s">
        <v>264</v>
      </c>
      <c r="B86" t="s">
        <v>265</v>
      </c>
    </row>
    <row r="87" spans="1:2" x14ac:dyDescent="0.15">
      <c r="A87" t="s">
        <v>266</v>
      </c>
      <c r="B87" t="s">
        <v>265</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2022-02-10T02:02:05Z</cp:lastPrinted>
  <dcterms:created xsi:type="dcterms:W3CDTF">2021-12-03T06:40:17Z</dcterms:created>
  <dcterms:modified xsi:type="dcterms:W3CDTF">2022-02-16T07:22:46Z</dcterms:modified>
  <cp:category/>
</cp:coreProperties>
</file>