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25 経営比較分析表（R2年度決算）★\04 県→国\公表資料\経営比較分析表\【ここへ格納】法非適用事業\181 個別\"/>
    </mc:Choice>
  </mc:AlternateContent>
  <workbookProtection workbookAlgorithmName="SHA-512" workbookHashValue="ZJ91b22QFJTYgIgb/ZA6SyO59VznTdtcEGXLCJCMfbO09SrgV7J+vcjUhHsLR54r94lLNF3an27Sp+5db60yig==" workbookSaltValue="GovWDZhawuEoB3lRXhS0WA==" workbookSpinCount="100000" lockStructure="1"/>
  <bookViews>
    <workbookView xWindow="0" yWindow="0" windowWidth="20490" windowHeight="70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W10" i="4"/>
  <c r="I10" i="4"/>
  <c r="B10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<sst xmlns="http://schemas.openxmlformats.org/spreadsheetml/2006/main" count="252" uniqueCount="119">
  <si>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</si>
  <si>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</si>
  <si>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</si>
  <si>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</si>
  <si>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</si>
  <si>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</si>
  <si>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</si>
  <si>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</si>
  <si>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</si>
  <si>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</si>
  <si>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</si>
  <si>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</si>
  <si>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</si>
  <si>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</si>
  <si>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</si>
  <si>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</si>
  <si>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</si>
  <si>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</si>
  <si>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</si>
  <si>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</si>
  <si>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</si>
  <si>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</si>
  <si>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</si>
  <si>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</si>
  <si>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</si>
  <si>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</si>
  <si>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</si>
  <si>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</si>
  <si>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</si>
  <si>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</si>
  <si>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</si>
  <si>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</si>
  <si>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</si>
  <si>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</si>
  <si>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</si>
  <si>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</si>
  <si>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</si>
  <si>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</si>
  <si>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</si>
  <si>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</si>
  <si>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</si>
  <si>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</si>
  <si>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</si>
  <si>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</si>
  <si>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</si>
  <si>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</si>
  <si>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</si>
  <si>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</si>
  <si>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</si>
  <si>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</si>
  <si>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</si>
  <si>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</si>
  <si>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</si>
  <si>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</si>
  <si>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</si>
  <si>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</si>
  <si>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</si>
  <si>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</si>
  <si>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</si>
  <si>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</si>
  <si>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</si>
  <si>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</si>
  <si>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</si>
  <si>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</si>
  <si>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</si>
  <si>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</si>
  <si>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</si>
  <si>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</si>
  <si>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</si>
  <si>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</si>
  <si>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</si>
  <si>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</si>
  <si>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</si>
  <si>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</si>
  <si>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</si>
  <si>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</si>
  <si>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</si>
  <si>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</si>
  <si>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</si>
  <si>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</si>
  <si>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</si>
  <si>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</si>
  <si>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</si>
  <si>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</si>
  <si>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</si>
  <si>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</si>
  <si>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</si>
  <si>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</si>
  <si>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</si>
  <si>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</si>
  <si>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</si>
  <si>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</si>
  <si>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</si>
  <si>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</si>
  <si>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</si>
  <si>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</si>
  <si>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</si>
  <si>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氷川町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</si>
  <si>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</si>
  <si>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</si>
  <si>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</si>
  <si>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</si>
  <si>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</si>
  <si>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</si>
  <si>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</si>
  <si>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</si>
  <si>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</si>
  <si>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</si>
  <si>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</si>
  <si>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</si>
  <si>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</si>
  <si>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</si>
  <si>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</si>
  <si>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</si>
  <si>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</si>
  <si>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</si>
  <si>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H６年度より事業を開始しているため、施設の老朽化が見られるが、定期的に施設の点検・調査を実施し、機能維持に努めている。今後も維持管理を継続的に行う必要がある。</t>
    <rPh sb="2" eb="4">
      <t>ネンド</t>
    </rPh>
    <rPh sb="6" eb="8">
      <t>ジギョウ</t>
    </rPh>
    <rPh sb="9" eb="11">
      <t>カイシ</t>
    </rPh>
    <rPh sb="18" eb="20">
      <t>シセツ</t>
    </rPh>
    <rPh sb="21" eb="24">
      <t>ロウキュウカ</t>
    </rPh>
    <rPh sb="25" eb="26">
      <t>ミ</t>
    </rPh>
    <rPh sb="31" eb="34">
      <t>テイキテキ</t>
    </rPh>
    <rPh sb="35" eb="37">
      <t>シセツ</t>
    </rPh>
    <rPh sb="38" eb="40">
      <t>テンケン</t>
    </rPh>
    <rPh sb="41" eb="43">
      <t>チョウサ</t>
    </rPh>
    <rPh sb="44" eb="46">
      <t>ジッシ</t>
    </rPh>
    <rPh sb="48" eb="50">
      <t>キノウ</t>
    </rPh>
    <rPh sb="50" eb="52">
      <t>イジ</t>
    </rPh>
    <rPh sb="53" eb="54">
      <t>ツト</t>
    </rPh>
    <rPh sb="59" eb="61">
      <t>コンゴ</t>
    </rPh>
    <rPh sb="62" eb="64">
      <t>イジ</t>
    </rPh>
    <rPh sb="64" eb="66">
      <t>カンリ</t>
    </rPh>
    <rPh sb="67" eb="69">
      <t>ケイゾク</t>
    </rPh>
    <rPh sb="69" eb="70">
      <t>テキ</t>
    </rPh>
    <rPh sb="71" eb="72">
      <t>オコナ</t>
    </rPh>
    <rPh sb="73" eb="75">
      <t>ヒツヨウ</t>
    </rPh>
    <phoneticPr fontId="4"/>
  </si>
  <si>
    <t xml:space="preserve">収益的収支比率は、使用料収入と不足分は、一般会計からの繰入金で費用を補っているため、昨年同様100％という数値になっている。
しかし、老朽化等により、浄化槽の修繕が生じてており、維持管理費での負担が大きくなっている。
そのため、経費回収率や汚水処理原価の数値に影響を及ぼしている。
</t>
    <rPh sb="0" eb="2">
      <t>シュウエキ</t>
    </rPh>
    <rPh sb="2" eb="3">
      <t>テキ</t>
    </rPh>
    <rPh sb="3" eb="5">
      <t>シュウシ</t>
    </rPh>
    <rPh sb="5" eb="7">
      <t>ヒリツ</t>
    </rPh>
    <rPh sb="9" eb="12">
      <t>シヨウリョウ</t>
    </rPh>
    <rPh sb="12" eb="14">
      <t>シュウニュウ</t>
    </rPh>
    <rPh sb="15" eb="17">
      <t>フソク</t>
    </rPh>
    <rPh sb="17" eb="18">
      <t>ブン</t>
    </rPh>
    <rPh sb="20" eb="22">
      <t>イッパン</t>
    </rPh>
    <rPh sb="22" eb="24">
      <t>カイケイ</t>
    </rPh>
    <rPh sb="27" eb="29">
      <t>クリイレ</t>
    </rPh>
    <rPh sb="29" eb="30">
      <t>キン</t>
    </rPh>
    <rPh sb="31" eb="33">
      <t>ヒヨウ</t>
    </rPh>
    <rPh sb="34" eb="35">
      <t>オギナ</t>
    </rPh>
    <rPh sb="42" eb="44">
      <t>サクネン</t>
    </rPh>
    <rPh sb="44" eb="46">
      <t>ドウヨウ</t>
    </rPh>
    <rPh sb="53" eb="55">
      <t>スウチ</t>
    </rPh>
    <rPh sb="67" eb="70">
      <t>ロウキュウカ</t>
    </rPh>
    <rPh sb="70" eb="71">
      <t>トウ</t>
    </rPh>
    <rPh sb="75" eb="78">
      <t>ジョウカソウ</t>
    </rPh>
    <rPh sb="79" eb="81">
      <t>シュウゼン</t>
    </rPh>
    <rPh sb="82" eb="83">
      <t>ショウ</t>
    </rPh>
    <rPh sb="89" eb="91">
      <t>イジ</t>
    </rPh>
    <rPh sb="91" eb="93">
      <t>カンリ</t>
    </rPh>
    <rPh sb="93" eb="94">
      <t>ヒ</t>
    </rPh>
    <rPh sb="96" eb="98">
      <t>フタン</t>
    </rPh>
    <rPh sb="99" eb="100">
      <t>オオ</t>
    </rPh>
    <rPh sb="114" eb="116">
      <t>ケイヒ</t>
    </rPh>
    <rPh sb="116" eb="118">
      <t>カイシュウ</t>
    </rPh>
    <rPh sb="118" eb="119">
      <t>リツ</t>
    </rPh>
    <rPh sb="120" eb="122">
      <t>オスイ</t>
    </rPh>
    <rPh sb="122" eb="124">
      <t>ショリ</t>
    </rPh>
    <rPh sb="124" eb="126">
      <t>ゲンカ</t>
    </rPh>
    <rPh sb="127" eb="129">
      <t>スウチ</t>
    </rPh>
    <rPh sb="130" eb="132">
      <t>エイキョウ</t>
    </rPh>
    <rPh sb="133" eb="134">
      <t>オヨ</t>
    </rPh>
    <phoneticPr fontId="4"/>
  </si>
  <si>
    <t>新規事業の計画はないため、建設費用は生じないが、維持管理に掛かる費用が大半を占めている。
人口減少に伴う下水道使用料の減少が予想される。
事業に見合う歳入が必要であり、下水道使用料の改定等を含めた検討を行うことが必須である。</t>
    <rPh sb="0" eb="2">
      <t>シンキ</t>
    </rPh>
    <rPh sb="2" eb="4">
      <t>ジギョウ</t>
    </rPh>
    <rPh sb="5" eb="7">
      <t>ケイカク</t>
    </rPh>
    <rPh sb="13" eb="15">
      <t>ケンセツ</t>
    </rPh>
    <rPh sb="15" eb="17">
      <t>ヒヨウ</t>
    </rPh>
    <rPh sb="18" eb="19">
      <t>ショウ</t>
    </rPh>
    <rPh sb="24" eb="26">
      <t>イジ</t>
    </rPh>
    <rPh sb="26" eb="28">
      <t>カンリ</t>
    </rPh>
    <rPh sb="29" eb="30">
      <t>カ</t>
    </rPh>
    <rPh sb="32" eb="34">
      <t>ヒヨウ</t>
    </rPh>
    <rPh sb="35" eb="37">
      <t>タイハン</t>
    </rPh>
    <rPh sb="38" eb="39">
      <t>シ</t>
    </rPh>
    <rPh sb="45" eb="47">
      <t>ジンコウ</t>
    </rPh>
    <rPh sb="47" eb="49">
      <t>ゲンショウ</t>
    </rPh>
    <rPh sb="50" eb="51">
      <t>トモナ</t>
    </rPh>
    <rPh sb="52" eb="55">
      <t>ゲスイドウ</t>
    </rPh>
    <rPh sb="55" eb="58">
      <t>シヨウリョウ</t>
    </rPh>
    <rPh sb="59" eb="61">
      <t>ゲンショウ</t>
    </rPh>
    <rPh sb="62" eb="64">
      <t>ヨソウ</t>
    </rPh>
    <rPh sb="69" eb="71">
      <t>ジギョウ</t>
    </rPh>
    <rPh sb="72" eb="74">
      <t>ミア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</si>
</sst>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F-4C7D-9FF6-D68988FB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40000"/>
        <c:axId val="8044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F-4C7D-9FF6-D68988FB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40000"/>
        <c:axId val="80440784"/>
      </c:lineChart>
      <c:dateAx>
        <c:axId val="80440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0440784"/>
        <c:crosses val="autoZero"/>
        <c:auto val="1"/>
        <c:lblOffset val="100"/>
        <c:baseTimeUnit val="years"/>
      </c:dateAx>
      <c:valAx>
        <c:axId val="8044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44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F-4136-A94D-9879073DA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223776"/>
        <c:axId val="322224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132.99</c:v>
                </c:pt>
                <c:pt idx="1">
                  <c:v>51.71</c:v>
                </c:pt>
                <c:pt idx="2">
                  <c:v>50.56</c:v>
                </c:pt>
                <c:pt idx="3">
                  <c:v>47.35</c:v>
                </c:pt>
                <c:pt idx="4">
                  <c:v>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2F-4136-A94D-9879073DA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23776"/>
        <c:axId val="322224168"/>
      </c:lineChart>
      <c:dateAx>
        <c:axId val="322223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2224168"/>
        <c:crosses val="autoZero"/>
        <c:auto val="1"/>
        <c:lblOffset val="100"/>
        <c:baseTimeUnit val="years"/>
      </c:dateAx>
      <c:valAx>
        <c:axId val="322224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22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96.77</c:v>
                </c:pt>
                <c:pt idx="1">
                  <c:v>96.67</c:v>
                </c:pt>
                <c:pt idx="2">
                  <c:v>96.61</c:v>
                </c:pt>
                <c:pt idx="3">
                  <c:v>96.49</c:v>
                </c:pt>
                <c:pt idx="4">
                  <c:v>96.43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5-4032-8F17-6C630F41C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228872"/>
        <c:axId val="32222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82.94</c:v>
                </c:pt>
                <c:pt idx="1">
                  <c:v>82.91</c:v>
                </c:pt>
                <c:pt idx="2">
                  <c:v>83.85</c:v>
                </c:pt>
                <c:pt idx="3">
                  <c:v>81.209999999999994</c:v>
                </c:pt>
                <c:pt idx="4">
                  <c:v>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5-4032-8F17-6C630F41C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28872"/>
        <c:axId val="322222208"/>
      </c:lineChart>
      <c:dateAx>
        <c:axId val="322228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2222208"/>
        <c:crosses val="autoZero"/>
        <c:auto val="1"/>
        <c:lblOffset val="100"/>
        <c:baseTimeUnit val="years"/>
      </c:dateAx>
      <c:valAx>
        <c:axId val="32222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228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77.819999999999993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F-4DE6-A40B-99D39867A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41960"/>
        <c:axId val="32186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F-4DE6-A40B-99D39867A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41960"/>
        <c:axId val="321867128"/>
      </c:lineChart>
      <c:dateAx>
        <c:axId val="80441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1867128"/>
        <c:crosses val="autoZero"/>
        <c:auto val="1"/>
        <c:lblOffset val="100"/>
        <c:baseTimeUnit val="years"/>
      </c:dateAx>
      <c:valAx>
        <c:axId val="32186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441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A-4241-B9B1-0D0F439E0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868304"/>
        <c:axId val="321870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A-4241-B9B1-0D0F439E0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868304"/>
        <c:axId val="321870264"/>
      </c:lineChart>
      <c:dateAx>
        <c:axId val="321868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1870264"/>
        <c:crosses val="autoZero"/>
        <c:auto val="1"/>
        <c:lblOffset val="100"/>
        <c:baseTimeUnit val="years"/>
      </c:dateAx>
      <c:valAx>
        <c:axId val="321870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86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B-4212-9013-47A60CADB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868696"/>
        <c:axId val="321866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B-4212-9013-47A60CADB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868696"/>
        <c:axId val="321866344"/>
      </c:lineChart>
      <c:dateAx>
        <c:axId val="321868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1866344"/>
        <c:crosses val="autoZero"/>
        <c:auto val="1"/>
        <c:lblOffset val="100"/>
        <c:baseTimeUnit val="years"/>
      </c:dateAx>
      <c:valAx>
        <c:axId val="321866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868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E-42A0-B53C-958DEE6C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865560"/>
        <c:axId val="32186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E-42A0-B53C-958DEE6C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865560"/>
        <c:axId val="321864776"/>
      </c:lineChart>
      <c:dateAx>
        <c:axId val="321865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1864776"/>
        <c:crosses val="autoZero"/>
        <c:auto val="1"/>
        <c:lblOffset val="100"/>
        <c:baseTimeUnit val="years"/>
      </c:dateAx>
      <c:valAx>
        <c:axId val="321864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865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3-4405-A13C-A2814170B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865168"/>
        <c:axId val="32187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13-4405-A13C-A2814170B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865168"/>
        <c:axId val="321870656"/>
      </c:lineChart>
      <c:dateAx>
        <c:axId val="3218651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1870656"/>
        <c:crosses val="autoZero"/>
        <c:auto val="1"/>
        <c:lblOffset val="100"/>
        <c:baseTimeUnit val="years"/>
      </c:dateAx>
      <c:valAx>
        <c:axId val="32187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86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196.78</c:v>
                </c:pt>
                <c:pt idx="1">
                  <c:v>167.78</c:v>
                </c:pt>
                <c:pt idx="2">
                  <c:v>158.27000000000001</c:v>
                </c:pt>
                <c:pt idx="3">
                  <c:v>133.46</c:v>
                </c:pt>
                <c:pt idx="4">
                  <c:v>102.78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9-446E-94D2-33B5A9079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871832"/>
        <c:axId val="32222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566.35</c:v>
                </c:pt>
                <c:pt idx="1">
                  <c:v>888.8</c:v>
                </c:pt>
                <c:pt idx="2">
                  <c:v>855.65</c:v>
                </c:pt>
                <c:pt idx="3">
                  <c:v>862.99</c:v>
                </c:pt>
                <c:pt idx="4">
                  <c:v>782.91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39-446E-94D2-33B5A9079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871832"/>
        <c:axId val="322222992"/>
      </c:lineChart>
      <c:dateAx>
        <c:axId val="321871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2222992"/>
        <c:crosses val="autoZero"/>
        <c:auto val="1"/>
        <c:lblOffset val="100"/>
        <c:baseTimeUnit val="years"/>
      </c:dateAx>
      <c:valAx>
        <c:axId val="32222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871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29.53</c:v>
                </c:pt>
                <c:pt idx="1">
                  <c:v>24.07</c:v>
                </c:pt>
                <c:pt idx="2">
                  <c:v>27.1</c:v>
                </c:pt>
                <c:pt idx="3">
                  <c:v>28.77</c:v>
                </c:pt>
                <c:pt idx="4">
                  <c:v>42.65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5-453E-AAC0-3BF0DC20B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223384"/>
        <c:axId val="322228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52.27</c:v>
                </c:pt>
                <c:pt idx="1">
                  <c:v>52.55</c:v>
                </c:pt>
                <c:pt idx="2">
                  <c:v>52.23</c:v>
                </c:pt>
                <c:pt idx="3">
                  <c:v>50.06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5-453E-AAC0-3BF0DC20B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23384"/>
        <c:axId val="322228088"/>
      </c:lineChart>
      <c:dateAx>
        <c:axId val="322223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2228088"/>
        <c:crosses val="autoZero"/>
        <c:auto val="1"/>
        <c:lblOffset val="100"/>
        <c:baseTimeUnit val="years"/>
      </c:dateAx>
      <c:valAx>
        <c:axId val="322228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223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425.04</c:v>
                </c:pt>
                <c:pt idx="1">
                  <c:v>520.16999999999996</c:v>
                </c:pt>
                <c:pt idx="2">
                  <c:v>463.49</c:v>
                </c:pt>
                <c:pt idx="3">
                  <c:v>444.3</c:v>
                </c:pt>
                <c:pt idx="4">
                  <c:v>329.43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7-4CDE-8347-4A9A3D8EA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227304"/>
        <c:axId val="322226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291.01</c:v>
                </c:pt>
                <c:pt idx="1">
                  <c:v>292.45</c:v>
                </c:pt>
                <c:pt idx="2">
                  <c:v>294.05</c:v>
                </c:pt>
                <c:pt idx="3">
                  <c:v>309.22000000000003</c:v>
                </c:pt>
                <c:pt idx="4">
                  <c:v>316.97000000000003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7-4CDE-8347-4A9A3D8EA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27304"/>
        <c:axId val="322226520"/>
      </c:lineChart>
      <c:dateAx>
        <c:axId val="322227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2226520"/>
        <c:crosses val="autoZero"/>
        <c:auto val="1"/>
        <c:lblOffset val="100"/>
        <c:baseTimeUnit val="years"/>
      </c:dateAx>
      <c:valAx>
        <c:axId val="322226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227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熊本県　氷川町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個別排水処理</v>
      </c>
      <c r="Q8" s="72"/>
      <c r="R8" s="72"/>
      <c r="S8" s="72"/>
      <c r="T8" s="72"/>
      <c r="U8" s="72"/>
      <c r="V8" s="72"/>
      <c r="W8" s="72" t="str">
        <f>データ!L6</f>
        <v>L2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11551</v>
      </c>
      <c r="AM8" s="69"/>
      <c r="AN8" s="69"/>
      <c r="AO8" s="69"/>
      <c r="AP8" s="69"/>
      <c r="AQ8" s="69"/>
      <c r="AR8" s="69"/>
      <c r="AS8" s="69"/>
      <c r="AT8" s="68">
        <f>データ!T6</f>
        <v>33.36</v>
      </c>
      <c r="AU8" s="68"/>
      <c r="AV8" s="68"/>
      <c r="AW8" s="68"/>
      <c r="AX8" s="68"/>
      <c r="AY8" s="68"/>
      <c r="AZ8" s="68"/>
      <c r="BA8" s="68"/>
      <c r="BB8" s="68">
        <f>データ!U6</f>
        <v>346.25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0.49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2420</v>
      </c>
      <c r="AE10" s="69"/>
      <c r="AF10" s="69"/>
      <c r="AG10" s="69"/>
      <c r="AH10" s="69"/>
      <c r="AI10" s="69"/>
      <c r="AJ10" s="69"/>
      <c r="AK10" s="2"/>
      <c r="AL10" s="69">
        <f>データ!V6</f>
        <v>56</v>
      </c>
      <c r="AM10" s="69"/>
      <c r="AN10" s="69"/>
      <c r="AO10" s="69"/>
      <c r="AP10" s="69"/>
      <c r="AQ10" s="69"/>
      <c r="AR10" s="69"/>
      <c r="AS10" s="69"/>
      <c r="AT10" s="68">
        <f>データ!W6</f>
        <v>0.01</v>
      </c>
      <c r="AU10" s="68"/>
      <c r="AV10" s="68"/>
      <c r="AW10" s="68"/>
      <c r="AX10" s="68"/>
      <c r="AY10" s="68"/>
      <c r="AZ10" s="68"/>
      <c r="BA10" s="68"/>
      <c r="BB10" s="68">
        <f>データ!X6</f>
        <v>5600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【780.89】</v>
      </c>
      <c r="I86" s="26" t="str">
        <f>データ!CA6</f>
        <v>【48.58】</v>
      </c>
      <c r="J86" s="26" t="str">
        <f>データ!CL6</f>
        <v>【328.08】</v>
      </c>
      <c r="K86" s="26" t="str">
        <f>データ!CW6</f>
        <v>【46.74】</v>
      </c>
      <c r="L86" s="26" t="str">
        <f>データ!DH6</f>
        <v>【81.12】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3ygh1dtYqZsGeiYU9tBaASeUl6MTe5G8KTrS/cgANEysrA/GmWTAHWril7ffjO5/cxETJJ0uvfvSEJvT4W0xQg==" saltValue="z/aJGQLDGHwPC1wzZBwnP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434680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熊本県　氷川町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0.49</v>
      </c>
      <c r="Q6" s="34">
        <f t="shared" si="3"/>
        <v>100</v>
      </c>
      <c r="R6" s="34">
        <f t="shared" si="3"/>
        <v>2420</v>
      </c>
      <c r="S6" s="34">
        <f t="shared" si="3"/>
        <v>11551</v>
      </c>
      <c r="T6" s="34">
        <f t="shared" si="3"/>
        <v>33.36</v>
      </c>
      <c r="U6" s="34">
        <f t="shared" si="3"/>
        <v>346.25</v>
      </c>
      <c r="V6" s="34">
        <f t="shared" si="3"/>
        <v>56</v>
      </c>
      <c r="W6" s="34">
        <f t="shared" si="3"/>
        <v>0.01</v>
      </c>
      <c r="X6" s="34">
        <f t="shared" si="3"/>
        <v>5600</v>
      </c>
      <c r="Y6" s="35">
        <f>IF(Y7="",NA(),Y7)</f>
        <v>77.819999999999993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196.78</v>
      </c>
      <c r="BG6" s="35">
        <f t="shared" ref="BG6:BO6" si="7">IF(BG7="",NA(),BG7)</f>
        <v>167.78</v>
      </c>
      <c r="BH6" s="35">
        <f t="shared" si="7"/>
        <v>158.27000000000001</v>
      </c>
      <c r="BI6" s="35">
        <f t="shared" si="7"/>
        <v>133.46</v>
      </c>
      <c r="BJ6" s="35">
        <f t="shared" si="7"/>
        <v>102.78</v>
      </c>
      <c r="BK6" s="35">
        <f t="shared" si="7"/>
        <v>566.35</v>
      </c>
      <c r="BL6" s="35">
        <f t="shared" si="7"/>
        <v>888.8</v>
      </c>
      <c r="BM6" s="35">
        <f t="shared" si="7"/>
        <v>855.65</v>
      </c>
      <c r="BN6" s="35">
        <f t="shared" si="7"/>
        <v>862.99</v>
      </c>
      <c r="BO6" s="35">
        <f t="shared" si="7"/>
        <v>782.91</v>
      </c>
      <c r="BP6" s="34" t="str">
        <f>IF(BP7="","",IF(BP7="-","【-】","【"&amp;SUBSTITUTE(TEXT(BP7,"#,##0.00"),"-","△")&amp;"】"))</f>
        <v>【780.89】</v>
      </c>
      <c r="BQ6" s="35">
        <f>IF(BQ7="",NA(),BQ7)</f>
        <v>29.53</v>
      </c>
      <c r="BR6" s="35">
        <f t="shared" ref="BR6:BZ6" si="8">IF(BR7="",NA(),BR7)</f>
        <v>24.07</v>
      </c>
      <c r="BS6" s="35">
        <f t="shared" si="8"/>
        <v>27.1</v>
      </c>
      <c r="BT6" s="35">
        <f t="shared" si="8"/>
        <v>28.77</v>
      </c>
      <c r="BU6" s="35">
        <f t="shared" si="8"/>
        <v>42.65</v>
      </c>
      <c r="BV6" s="35">
        <f t="shared" si="8"/>
        <v>52.27</v>
      </c>
      <c r="BW6" s="35">
        <f t="shared" si="8"/>
        <v>52.55</v>
      </c>
      <c r="BX6" s="35">
        <f t="shared" si="8"/>
        <v>52.23</v>
      </c>
      <c r="BY6" s="35">
        <f t="shared" si="8"/>
        <v>50.06</v>
      </c>
      <c r="BZ6" s="35">
        <f t="shared" si="8"/>
        <v>49.38</v>
      </c>
      <c r="CA6" s="34" t="str">
        <f>IF(CA7="","",IF(CA7="-","【-】","【"&amp;SUBSTITUTE(TEXT(CA7,"#,##0.00"),"-","△")&amp;"】"))</f>
        <v>【48.58】</v>
      </c>
      <c r="CB6" s="35">
        <f>IF(CB7="",NA(),CB7)</f>
        <v>425.04</v>
      </c>
      <c r="CC6" s="35">
        <f t="shared" ref="CC6:CK6" si="9">IF(CC7="",NA(),CC7)</f>
        <v>520.16999999999996</v>
      </c>
      <c r="CD6" s="35">
        <f t="shared" si="9"/>
        <v>463.49</v>
      </c>
      <c r="CE6" s="35">
        <f t="shared" si="9"/>
        <v>444.3</v>
      </c>
      <c r="CF6" s="35">
        <f t="shared" si="9"/>
        <v>329.43</v>
      </c>
      <c r="CG6" s="35">
        <f t="shared" si="9"/>
        <v>291.01</v>
      </c>
      <c r="CH6" s="35">
        <f t="shared" si="9"/>
        <v>292.45</v>
      </c>
      <c r="CI6" s="35">
        <f t="shared" si="9"/>
        <v>294.05</v>
      </c>
      <c r="CJ6" s="35">
        <f t="shared" si="9"/>
        <v>309.22000000000003</v>
      </c>
      <c r="CK6" s="35">
        <f t="shared" si="9"/>
        <v>316.97000000000003</v>
      </c>
      <c r="CL6" s="34" t="str">
        <f>IF(CL7="","",IF(CL7="-","【-】","【"&amp;SUBSTITUTE(TEXT(CL7,"#,##0.00"),"-","△")&amp;"】"))</f>
        <v>【328.08】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132.99</v>
      </c>
      <c r="CS6" s="35">
        <f t="shared" si="10"/>
        <v>51.71</v>
      </c>
      <c r="CT6" s="35">
        <f t="shared" si="10"/>
        <v>50.56</v>
      </c>
      <c r="CU6" s="35">
        <f t="shared" si="10"/>
        <v>47.35</v>
      </c>
      <c r="CV6" s="35">
        <f t="shared" si="10"/>
        <v>46.36</v>
      </c>
      <c r="CW6" s="34" t="str">
        <f>IF(CW7="","",IF(CW7="-","【-】","【"&amp;SUBSTITUTE(TEXT(CW7,"#,##0.00"),"-","△")&amp;"】"))</f>
        <v>【46.74】</v>
      </c>
      <c r="CX6" s="35">
        <f>IF(CX7="",NA(),CX7)</f>
        <v>96.77</v>
      </c>
      <c r="CY6" s="35">
        <f t="shared" ref="CY6:DG6" si="11">IF(CY7="",NA(),CY7)</f>
        <v>96.67</v>
      </c>
      <c r="CZ6" s="35">
        <f t="shared" si="11"/>
        <v>96.61</v>
      </c>
      <c r="DA6" s="35">
        <f t="shared" si="11"/>
        <v>96.49</v>
      </c>
      <c r="DB6" s="35">
        <f t="shared" si="11"/>
        <v>96.43</v>
      </c>
      <c r="DC6" s="35">
        <f t="shared" si="11"/>
        <v>82.94</v>
      </c>
      <c r="DD6" s="35">
        <f t="shared" si="11"/>
        <v>82.91</v>
      </c>
      <c r="DE6" s="35">
        <f t="shared" si="11"/>
        <v>83.85</v>
      </c>
      <c r="DF6" s="35">
        <f t="shared" si="11"/>
        <v>81.209999999999994</v>
      </c>
      <c r="DG6" s="35">
        <f t="shared" si="11"/>
        <v>83.08</v>
      </c>
      <c r="DH6" s="34" t="str">
        <f>IF(DH7="","",IF(DH7="-","【-】","【"&amp;SUBSTITUTE(TEXT(DH7,"#,##0.00"),"-","△")&amp;"】"))</f>
        <v>【81.12】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434680</v>
      </c>
      <c r="D7" s="37">
        <v>47</v>
      </c>
      <c r="E7" s="37">
        <v>18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0.49</v>
      </c>
      <c r="Q7" s="38">
        <v>100</v>
      </c>
      <c r="R7" s="38">
        <v>2420</v>
      </c>
      <c r="S7" s="38">
        <v>11551</v>
      </c>
      <c r="T7" s="38">
        <v>33.36</v>
      </c>
      <c r="U7" s="38">
        <v>346.25</v>
      </c>
      <c r="V7" s="38">
        <v>56</v>
      </c>
      <c r="W7" s="38">
        <v>0.01</v>
      </c>
      <c r="X7" s="38">
        <v>5600</v>
      </c>
      <c r="Y7" s="38">
        <v>77.819999999999993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196.78</v>
      </c>
      <c r="BG7" s="38">
        <v>167.78</v>
      </c>
      <c r="BH7" s="38">
        <v>158.27000000000001</v>
      </c>
      <c r="BI7" s="38">
        <v>133.46</v>
      </c>
      <c r="BJ7" s="38">
        <v>102.78</v>
      </c>
      <c r="BK7" s="38">
        <v>566.35</v>
      </c>
      <c r="BL7" s="38">
        <v>888.8</v>
      </c>
      <c r="BM7" s="38">
        <v>855.65</v>
      </c>
      <c r="BN7" s="38">
        <v>862.99</v>
      </c>
      <c r="BO7" s="38">
        <v>782.91</v>
      </c>
      <c r="BP7" s="38">
        <v>780.89</v>
      </c>
      <c r="BQ7" s="38">
        <v>29.53</v>
      </c>
      <c r="BR7" s="38">
        <v>24.07</v>
      </c>
      <c r="BS7" s="38">
        <v>27.1</v>
      </c>
      <c r="BT7" s="38">
        <v>28.77</v>
      </c>
      <c r="BU7" s="38">
        <v>42.65</v>
      </c>
      <c r="BV7" s="38">
        <v>52.27</v>
      </c>
      <c r="BW7" s="38">
        <v>52.55</v>
      </c>
      <c r="BX7" s="38">
        <v>52.23</v>
      </c>
      <c r="BY7" s="38">
        <v>50.06</v>
      </c>
      <c r="BZ7" s="38">
        <v>49.38</v>
      </c>
      <c r="CA7" s="38">
        <v>48.58</v>
      </c>
      <c r="CB7" s="38">
        <v>425.04</v>
      </c>
      <c r="CC7" s="38">
        <v>520.16999999999996</v>
      </c>
      <c r="CD7" s="38">
        <v>463.49</v>
      </c>
      <c r="CE7" s="38">
        <v>444.3</v>
      </c>
      <c r="CF7" s="38">
        <v>329.43</v>
      </c>
      <c r="CG7" s="38">
        <v>291.01</v>
      </c>
      <c r="CH7" s="38">
        <v>292.45</v>
      </c>
      <c r="CI7" s="38">
        <v>294.05</v>
      </c>
      <c r="CJ7" s="38">
        <v>309.22000000000003</v>
      </c>
      <c r="CK7" s="38">
        <v>316.97000000000003</v>
      </c>
      <c r="CL7" s="38">
        <v>328.08</v>
      </c>
      <c r="CM7" s="38" t="s">
        <v>103</v>
      </c>
      <c r="CN7" s="38" t="s">
        <v>103</v>
      </c>
      <c r="CO7" s="38" t="s">
        <v>103</v>
      </c>
      <c r="CP7" s="38" t="s">
        <v>103</v>
      </c>
      <c r="CQ7" s="38" t="s">
        <v>103</v>
      </c>
      <c r="CR7" s="38">
        <v>132.99</v>
      </c>
      <c r="CS7" s="38">
        <v>51.71</v>
      </c>
      <c r="CT7" s="38">
        <v>50.56</v>
      </c>
      <c r="CU7" s="38">
        <v>47.35</v>
      </c>
      <c r="CV7" s="38">
        <v>46.36</v>
      </c>
      <c r="CW7" s="38">
        <v>46.74</v>
      </c>
      <c r="CX7" s="38">
        <v>96.77</v>
      </c>
      <c r="CY7" s="38">
        <v>96.67</v>
      </c>
      <c r="CZ7" s="38">
        <v>96.61</v>
      </c>
      <c r="DA7" s="38">
        <v>96.49</v>
      </c>
      <c r="DB7" s="38">
        <v>96.43</v>
      </c>
      <c r="DC7" s="38">
        <v>82.94</v>
      </c>
      <c r="DD7" s="38">
        <v>82.91</v>
      </c>
      <c r="DE7" s="38">
        <v>83.85</v>
      </c>
      <c r="DF7" s="38">
        <v>81.209999999999994</v>
      </c>
      <c r="DG7" s="38">
        <v>83.08</v>
      </c>
      <c r="DH7" s="38">
        <v>81.12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103</v>
      </c>
      <c r="EF7" s="38" t="s">
        <v>103</v>
      </c>
      <c r="EG7" s="38" t="s">
        <v>103</v>
      </c>
      <c r="EH7" s="38" t="s">
        <v>103</v>
      </c>
      <c r="EI7" s="38" t="s">
        <v>103</v>
      </c>
      <c r="EJ7" s="38" t="s">
        <v>103</v>
      </c>
      <c r="EK7" s="38" t="s">
        <v>103</v>
      </c>
      <c r="EL7" s="38" t="s">
        <v>103</v>
      </c>
      <c r="EM7" s="38" t="s">
        <v>103</v>
      </c>
      <c r="EN7" s="38" t="s">
        <v>103</v>
      </c>
      <c r="EO7" s="38" t="s">
        <v>103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2021-12-03T08:14:35Z</dcterms:created>
  <dcterms:modified xsi:type="dcterms:W3CDTF">2022-02-16T08:00:55Z</dcterms:modified>
  <cp:category/>
</cp:coreProperties>
</file>