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80 特地\"/>
    </mc:Choice>
  </mc:AlternateContent>
  <workbookProtection workbookAlgorithmName="SHA-512" workbookHashValue="Gucx7jlyjPA2B5NKqnzqUKb585siAm1ZDzdKdDWt3ZRtAjh7ZU8xcmTQPJfBqdWH7VYaDtbhvuAN9GRX8Cn0jw==" workbookSaltValue="RzjGZcJg1hWcKsx1DtSEWg==" workbookSpinCount="100000" lockStructure="1"/>
  <bookViews>
    <workbookView xWindow="0" yWindow="0" windowWidth="20490" windowHeight="705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I86" i="4"/>
  <c r="E86" i="4"/>
  <c r="AT10" i="4"/>
  <c r="AD10" i="4"/>
  <c r="W10" i="4"/>
  <c r="I10" i="4"/>
  <c r="BB8" i="4"/>
  <c r="AL8" i="4"/>
  <c r="AD8" i="4"/>
  <c r="P8" i="4"/>
  <c r="I8" i="4"/>
  <c r="B8" i="4"/>
</calcChain>
</file>

<file path=xl/sharedStrings.xml><?xml version="1.0" encoding="utf-8"?>
<sst xmlns="http://schemas.openxmlformats.org/spreadsheetml/2006/main" count="252" uniqueCount="121">
  <si>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</si>
  <si>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</si>
  <si>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</si>
  <si>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</si>
  <si>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</si>
  <si>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</si>
  <si>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</si>
  <si>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</si>
  <si>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</si>
  <si>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</si>
  <si>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</si>
  <si>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</si>
  <si>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</si>
  <si>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</si>
  <si>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</si>
  <si>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</si>
  <si>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</si>
  <si>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</si>
  <si>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</si>
  <si>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</si>
  <si>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</si>
  <si>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</si>
  <si>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</si>
  <si>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</si>
  <si>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</si>
  <si>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</si>
  <si>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</si>
  <si>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</si>
  <si>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</si>
  <si>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</si>
  <si>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</si>
  <si>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</si>
  <si>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</si>
  <si>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</si>
  <si>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</si>
  <si>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</si>
  <si>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</si>
  <si>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</si>
  <si>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</si>
  <si>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</si>
  <si>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</si>
  <si>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</si>
  <si>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</si>
  <si>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</si>
  <si>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</si>
  <si>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</si>
  <si>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</si>
  <si>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</si>
  <si>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</si>
  <si>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</si>
  <si>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</si>
  <si>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</si>
  <si>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</si>
  <si>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</si>
  <si>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</si>
  <si>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</si>
  <si>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</si>
  <si>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</si>
  <si>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</si>
  <si>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</si>
  <si>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</si>
  <si>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</si>
  <si>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</si>
  <si>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</si>
  <si>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</si>
  <si>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</si>
  <si>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</si>
  <si>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</si>
  <si>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</si>
  <si>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</si>
  <si>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</si>
  <si>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</si>
  <si>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</si>
  <si>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</si>
  <si>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</si>
  <si>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</si>
  <si>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</si>
  <si>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</si>
  <si>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</si>
  <si>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</si>
  <si>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</si>
  <si>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</si>
  <si>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</si>
  <si>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</si>
  <si>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</si>
  <si>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</si>
  <si>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</si>
  <si>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</si>
  <si>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</si>
  <si>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</si>
  <si>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</si>
  <si>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</si>
  <si>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</si>
  <si>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</si>
  <si>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</si>
  <si>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</si>
  <si>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</si>
  <si>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</si>
  <si>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</si>
  <si>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</si>
  <si>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</si>
  <si>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</si>
  <si>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</si>
  <si>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</si>
  <si>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</si>
  <si>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</si>
  <si>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</si>
  <si>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</si>
  <si>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</si>
  <si>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</si>
  <si>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</si>
  <si>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</si>
  <si>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</si>
  <si>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</si>
  <si>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</si>
  <si>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</si>
  <si>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</si>
  <si>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</si>
  <si>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町の特定地域生活排水処理事業は、平成10年から開始しており、それ以前に個人で設置され町へ移管された合併処理浄化槽も併せて維持管理をしている。ブロワなどの周辺機器は、経年劣化により交換や修繕が多発しており、浄化槽本体からの軽度の漏水も年1回以上修繕している状況にある。
　清掃や保守点検を適切に行い、異常の早期発見に努める。</t>
    <rPh sb="1" eb="3">
      <t>ホンチョウ</t>
    </rPh>
    <rPh sb="4" eb="6">
      <t>トクテイ</t>
    </rPh>
    <rPh sb="6" eb="8">
      <t>チイキ</t>
    </rPh>
    <rPh sb="8" eb="10">
      <t>セイカツ</t>
    </rPh>
    <rPh sb="10" eb="12">
      <t>ハイスイ</t>
    </rPh>
    <rPh sb="12" eb="14">
      <t>ショリ</t>
    </rPh>
    <rPh sb="14" eb="16">
      <t>ジギョウ</t>
    </rPh>
    <rPh sb="18" eb="20">
      <t>ヘイセイ</t>
    </rPh>
    <rPh sb="22" eb="23">
      <t>ネン</t>
    </rPh>
    <rPh sb="25" eb="27">
      <t>カイシ</t>
    </rPh>
    <rPh sb="34" eb="36">
      <t>イゼン</t>
    </rPh>
    <rPh sb="37" eb="39">
      <t>コジン</t>
    </rPh>
    <rPh sb="40" eb="42">
      <t>セッチ</t>
    </rPh>
    <rPh sb="44" eb="45">
      <t>マチ</t>
    </rPh>
    <rPh sb="46" eb="48">
      <t>イカン</t>
    </rPh>
    <rPh sb="51" eb="53">
      <t>ガッペイ</t>
    </rPh>
    <rPh sb="53" eb="55">
      <t>ショリ</t>
    </rPh>
    <rPh sb="55" eb="58">
      <t>ジョウカソウ</t>
    </rPh>
    <rPh sb="59" eb="60">
      <t>アワ</t>
    </rPh>
    <rPh sb="62" eb="64">
      <t>イジ</t>
    </rPh>
    <rPh sb="64" eb="66">
      <t>カンリ</t>
    </rPh>
    <rPh sb="78" eb="80">
      <t>シュウヘン</t>
    </rPh>
    <rPh sb="80" eb="82">
      <t>キキ</t>
    </rPh>
    <rPh sb="84" eb="86">
      <t>ケイネン</t>
    </rPh>
    <rPh sb="86" eb="88">
      <t>レッカ</t>
    </rPh>
    <rPh sb="91" eb="93">
      <t>コウカン</t>
    </rPh>
    <rPh sb="94" eb="96">
      <t>シュウゼン</t>
    </rPh>
    <rPh sb="97" eb="99">
      <t>タハツ</t>
    </rPh>
    <rPh sb="104" eb="107">
      <t>ジョウカソウ</t>
    </rPh>
    <rPh sb="107" eb="109">
      <t>ホンタイ</t>
    </rPh>
    <rPh sb="112" eb="114">
      <t>ケイド</t>
    </rPh>
    <rPh sb="115" eb="117">
      <t>ロウスイ</t>
    </rPh>
    <rPh sb="118" eb="119">
      <t>ネン</t>
    </rPh>
    <rPh sb="120" eb="121">
      <t>カイ</t>
    </rPh>
    <rPh sb="121" eb="123">
      <t>イジョウ</t>
    </rPh>
    <rPh sb="123" eb="125">
      <t>シュウゼン</t>
    </rPh>
    <rPh sb="129" eb="131">
      <t>ジョウキョウ</t>
    </rPh>
    <rPh sb="137" eb="139">
      <t>セイソウ</t>
    </rPh>
    <rPh sb="140" eb="142">
      <t>ホシュ</t>
    </rPh>
    <rPh sb="142" eb="144">
      <t>テンケン</t>
    </rPh>
    <rPh sb="145" eb="147">
      <t>テキセツ</t>
    </rPh>
    <rPh sb="148" eb="149">
      <t>オコナ</t>
    </rPh>
    <rPh sb="151" eb="153">
      <t>イジョウ</t>
    </rPh>
    <rPh sb="154" eb="156">
      <t>ソウキ</t>
    </rPh>
    <rPh sb="156" eb="158">
      <t>ハッケン</t>
    </rPh>
    <rPh sb="159" eb="160">
      <t>ツト</t>
    </rPh>
    <phoneticPr fontId="4"/>
  </si>
  <si>
    <t>①収益的収支比率は、前年度と比較すると5ポイント以上減少している。一般会計繰入金を必要最低限に抑えたことと、起債の償還金額が増加したためである。
④企業債残高対事業規模費率は、類似団体平均値より下回っているが、起債の償還は一般会計繰入金で賄っているのが現状である。
⑤経費回収率は、ほぼ横ばいで推移しており、類似団体平均値より上回っているが、100％に達していない。清掃及び保守点検の費用を現在の使用料収入で賄えていないのが現状である。
⑥汚水処理原価について、有収水量は増加しており、令和元年度と比較すると低下しているが、消費税が10％になったことで汚水処理費（清掃及び保守点検委託料）に影響し、高止まりとなっている。
⑧水洗化率について、令和2年度は新規1件、単独処理浄化槽からの転換1件、汲取り便槽からの転換が1件の計3件の合併処理浄化槽を設置し、水洗化率の向上に努めた。</t>
    <rPh sb="134" eb="136">
      <t>ケイヒ</t>
    </rPh>
    <rPh sb="136" eb="139">
      <t>カイシュウリツ</t>
    </rPh>
    <rPh sb="143" eb="144">
      <t>ヨコ</t>
    </rPh>
    <rPh sb="147" eb="149">
      <t>スイイ</t>
    </rPh>
    <rPh sb="154" eb="156">
      <t>ルイジ</t>
    </rPh>
    <rPh sb="156" eb="158">
      <t>ダンタイ</t>
    </rPh>
    <rPh sb="158" eb="161">
      <t>ヘイキンチ</t>
    </rPh>
    <rPh sb="163" eb="165">
      <t>ウワマワ</t>
    </rPh>
    <rPh sb="176" eb="177">
      <t>タッ</t>
    </rPh>
    <rPh sb="183" eb="185">
      <t>セイソウ</t>
    </rPh>
    <rPh sb="185" eb="186">
      <t>オヨ</t>
    </rPh>
    <rPh sb="187" eb="189">
      <t>ホシュ</t>
    </rPh>
    <rPh sb="189" eb="191">
      <t>テンケン</t>
    </rPh>
    <rPh sb="192" eb="194">
      <t>ヒヨウ</t>
    </rPh>
    <rPh sb="195" eb="197">
      <t>ゲンザイ</t>
    </rPh>
    <rPh sb="198" eb="201">
      <t>シヨウリョウ</t>
    </rPh>
    <rPh sb="201" eb="203">
      <t>シュウニュウ</t>
    </rPh>
    <rPh sb="204" eb="205">
      <t>マカナ</t>
    </rPh>
    <rPh sb="212" eb="214">
      <t>ゲンジョウ</t>
    </rPh>
    <rPh sb="220" eb="222">
      <t>オスイ</t>
    </rPh>
    <rPh sb="222" eb="224">
      <t>ショリ</t>
    </rPh>
    <rPh sb="224" eb="226">
      <t>ゲンカ</t>
    </rPh>
    <rPh sb="231" eb="235">
      <t>ユウシュウスイリョウ</t>
    </rPh>
    <rPh sb="236" eb="238">
      <t>ゾウカ</t>
    </rPh>
    <rPh sb="243" eb="245">
      <t>レイワ</t>
    </rPh>
    <rPh sb="245" eb="248">
      <t>ガンネンド</t>
    </rPh>
    <rPh sb="249" eb="251">
      <t>ヒカク</t>
    </rPh>
    <rPh sb="254" eb="256">
      <t>テイカ</t>
    </rPh>
    <rPh sb="262" eb="265">
      <t>ショウヒゼイ</t>
    </rPh>
    <rPh sb="276" eb="278">
      <t>オスイ</t>
    </rPh>
    <rPh sb="278" eb="281">
      <t>ショリヒ</t>
    </rPh>
    <rPh sb="282" eb="284">
      <t>セイソウ</t>
    </rPh>
    <rPh sb="284" eb="285">
      <t>オヨ</t>
    </rPh>
    <rPh sb="286" eb="288">
      <t>ホシュ</t>
    </rPh>
    <rPh sb="288" eb="290">
      <t>テンケン</t>
    </rPh>
    <rPh sb="290" eb="293">
      <t>イタクリョウ</t>
    </rPh>
    <rPh sb="295" eb="297">
      <t>エイキョウ</t>
    </rPh>
    <rPh sb="299" eb="301">
      <t>タカド</t>
    </rPh>
    <rPh sb="312" eb="315">
      <t>スイセンカ</t>
    </rPh>
    <rPh sb="315" eb="316">
      <t>リツ</t>
    </rPh>
    <rPh sb="321" eb="323">
      <t>レイワ</t>
    </rPh>
    <rPh sb="324" eb="326">
      <t>ネンド</t>
    </rPh>
    <rPh sb="327" eb="329">
      <t>シンキ</t>
    </rPh>
    <rPh sb="330" eb="331">
      <t>ケン</t>
    </rPh>
    <rPh sb="332" eb="334">
      <t>タンドク</t>
    </rPh>
    <rPh sb="334" eb="336">
      <t>ショリ</t>
    </rPh>
    <rPh sb="336" eb="339">
      <t>ジョウカソウ</t>
    </rPh>
    <rPh sb="342" eb="344">
      <t>テンカン</t>
    </rPh>
    <rPh sb="345" eb="346">
      <t>ケン</t>
    </rPh>
    <rPh sb="347" eb="348">
      <t>ク</t>
    </rPh>
    <rPh sb="348" eb="349">
      <t>ト</t>
    </rPh>
    <rPh sb="351" eb="352">
      <t>ソウ</t>
    </rPh>
    <rPh sb="355" eb="357">
      <t>テンカン</t>
    </rPh>
    <rPh sb="359" eb="360">
      <t>ケン</t>
    </rPh>
    <rPh sb="361" eb="362">
      <t>ケイ</t>
    </rPh>
    <rPh sb="363" eb="364">
      <t>ケン</t>
    </rPh>
    <rPh sb="365" eb="367">
      <t>ガッペイ</t>
    </rPh>
    <rPh sb="367" eb="369">
      <t>ショリ</t>
    </rPh>
    <rPh sb="369" eb="372">
      <t>ジョウカソウ</t>
    </rPh>
    <rPh sb="373" eb="375">
      <t>セッチ</t>
    </rPh>
    <rPh sb="377" eb="380">
      <t>スイセンカ</t>
    </rPh>
    <rPh sb="380" eb="381">
      <t>リツ</t>
    </rPh>
    <rPh sb="382" eb="384">
      <t>コウジョウ</t>
    </rPh>
    <rPh sb="385" eb="386">
      <t>ツト</t>
    </rPh>
    <phoneticPr fontId="4"/>
  </si>
  <si>
    <t>　現状では、使用料収入のみでは維持管理費を賄いきれておらず、基準外繰入が発生している状況にある。公営企業会計へ移行し、経営の「見える化」を図り、適正料金への見直しを行う。
　合併処理浄化槽の整備については、苓北町循環型社会形成推進地域計画に基づき、循環型社会形成推進交付金と起債を活用し、苓北町浄化槽処理促進区域において順次整備を行う。</t>
    <rPh sb="1" eb="3">
      <t>ゲンジョウ</t>
    </rPh>
    <rPh sb="6" eb="9">
      <t>シヨウリョウ</t>
    </rPh>
    <rPh sb="9" eb="11">
      <t>シュウニュウ</t>
    </rPh>
    <rPh sb="15" eb="17">
      <t>イジ</t>
    </rPh>
    <rPh sb="17" eb="20">
      <t>カンリヒ</t>
    </rPh>
    <rPh sb="21" eb="22">
      <t>マカナ</t>
    </rPh>
    <rPh sb="30" eb="33">
      <t>キジュンガイ</t>
    </rPh>
    <rPh sb="33" eb="35">
      <t>クリイレ</t>
    </rPh>
    <rPh sb="36" eb="38">
      <t>ハッセイ</t>
    </rPh>
    <rPh sb="42" eb="44">
      <t>ジョウキョウ</t>
    </rPh>
    <rPh sb="55" eb="57">
      <t>イコウ</t>
    </rPh>
    <rPh sb="82" eb="83">
      <t>オコナ</t>
    </rPh>
    <rPh sb="87" eb="89">
      <t>ガッペイ</t>
    </rPh>
    <rPh sb="89" eb="91">
      <t>ショリ</t>
    </rPh>
    <rPh sb="91" eb="94">
      <t>ジョウカソウ</t>
    </rPh>
    <rPh sb="95" eb="97">
      <t>セイビ</t>
    </rPh>
    <rPh sb="103" eb="106">
      <t>レイホクマチ</t>
    </rPh>
    <rPh sb="106" eb="109">
      <t>ジュンカンガタ</t>
    </rPh>
    <rPh sb="109" eb="111">
      <t>シャカイ</t>
    </rPh>
    <rPh sb="111" eb="113">
      <t>ケイセイ</t>
    </rPh>
    <rPh sb="113" eb="115">
      <t>スイシン</t>
    </rPh>
    <rPh sb="115" eb="117">
      <t>チイキ</t>
    </rPh>
    <rPh sb="117" eb="119">
      <t>ケイカク</t>
    </rPh>
    <rPh sb="120" eb="121">
      <t>モト</t>
    </rPh>
    <rPh sb="124" eb="127">
      <t>ジュンカンガタ</t>
    </rPh>
    <rPh sb="127" eb="129">
      <t>シャカイ</t>
    </rPh>
    <rPh sb="129" eb="131">
      <t>ケイセイ</t>
    </rPh>
    <rPh sb="131" eb="133">
      <t>スイシン</t>
    </rPh>
    <rPh sb="133" eb="136">
      <t>コウフキン</t>
    </rPh>
    <rPh sb="137" eb="139">
      <t>キサイ</t>
    </rPh>
    <rPh sb="140" eb="142">
      <t>カツヨウ</t>
    </rPh>
    <rPh sb="144" eb="147">
      <t>レイホクマチ</t>
    </rPh>
    <rPh sb="147" eb="150">
      <t>ジョウカソウ</t>
    </rPh>
    <rPh sb="150" eb="152">
      <t>ショリ</t>
    </rPh>
    <rPh sb="152" eb="154">
      <t>ソクシン</t>
    </rPh>
    <rPh sb="154" eb="156">
      <t>クイキ</t>
    </rPh>
    <rPh sb="160" eb="162">
      <t>ジュンジ</t>
    </rPh>
    <rPh sb="162" eb="164">
      <t>セイビ</t>
    </rPh>
    <rPh sb="165" eb="16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</si>
</sst>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3A-4364-A3AC-F908E6076CB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3A-4364-A3AC-F908E6076CB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BA-444A-988F-8A9D2D3251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6BBA-444A-988F-8A9D2D3251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77.98</c:v>
                </c:pt>
                <c:pt idx="1">
                  <c:v>78.62</c:v>
                </c:pt>
                <c:pt idx="2">
                  <c:v>78.64</c:v>
                </c:pt>
                <c:pt idx="3">
                  <c:v>80.06</c:v>
                </c:pt>
                <c:pt idx="4">
                  <c:v>81.09</c:v>
                </c:pt>
              </c:numCache>
            </c:numRef>
          </c:val>
          <c:extLst>
            <c:ext xmlns:c16="http://schemas.microsoft.com/office/drawing/2014/chart" uri="{C3380CC4-5D6E-409C-BE32-E72D297353CC}">
              <c16:uniqueId val="{00000000-75EB-4595-B5D0-24BE30BB99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75EB-4595-B5D0-24BE30BB99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100.58</c:v>
                </c:pt>
                <c:pt idx="1">
                  <c:v>101.13</c:v>
                </c:pt>
                <c:pt idx="2">
                  <c:v>97.99</c:v>
                </c:pt>
                <c:pt idx="3">
                  <c:v>101.98</c:v>
                </c:pt>
                <c:pt idx="4">
                  <c:v>96.2</c:v>
                </c:pt>
              </c:numCache>
            </c:numRef>
          </c:val>
          <c:extLst>
            <c:ext xmlns:c16="http://schemas.microsoft.com/office/drawing/2014/chart" uri="{C3380CC4-5D6E-409C-BE32-E72D297353CC}">
              <c16:uniqueId val="{00000000-C527-4C1A-9E25-355063D331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27-4C1A-9E25-355063D331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77-4CE9-9C7F-8742CFCCAB6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77-4CE9-9C7F-8742CFCCAB6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97-4ECE-9BBD-7F6D7BA29CE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97-4ECE-9BBD-7F6D7BA29CE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C4-41A4-8CF5-5FA9336DD1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C4-41A4-8CF5-5FA9336DD1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3C-4E76-9784-EB0890F5A0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3C-4E76-9784-EB0890F5A0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9.75</c:v>
                </c:pt>
                <c:pt idx="1">
                  <c:v>9.48</c:v>
                </c:pt>
                <c:pt idx="2">
                  <c:v>7.29</c:v>
                </c:pt>
                <c:pt idx="3">
                  <c:v>6.06</c:v>
                </c:pt>
                <c:pt idx="4">
                  <c:v>4.8899999999999997</c:v>
                </c:pt>
              </c:numCache>
            </c:numRef>
          </c:val>
          <c:extLst>
            <c:ext xmlns:c16="http://schemas.microsoft.com/office/drawing/2014/chart" uri="{C3380CC4-5D6E-409C-BE32-E72D297353CC}">
              <c16:uniqueId val="{00000000-2CD0-43C9-AC9C-B5C81380FE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2CD0-43C9-AC9C-B5C81380FE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75.19</c:v>
                </c:pt>
                <c:pt idx="1">
                  <c:v>75.13</c:v>
                </c:pt>
                <c:pt idx="2">
                  <c:v>73.849999999999994</c:v>
                </c:pt>
                <c:pt idx="3">
                  <c:v>74.09</c:v>
                </c:pt>
                <c:pt idx="4">
                  <c:v>74.010000000000005</c:v>
                </c:pt>
              </c:numCache>
            </c:numRef>
          </c:val>
          <c:extLst>
            <c:ext xmlns:c16="http://schemas.microsoft.com/office/drawing/2014/chart" uri="{C3380CC4-5D6E-409C-BE32-E72D297353CC}">
              <c16:uniqueId val="{00000000-B148-457F-8258-A519092246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B148-457F-8258-A519092246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187.53</c:v>
                </c:pt>
                <c:pt idx="1">
                  <c:v>192</c:v>
                </c:pt>
                <c:pt idx="2">
                  <c:v>200.77</c:v>
                </c:pt>
                <c:pt idx="3">
                  <c:v>283.33999999999997</c:v>
                </c:pt>
                <c:pt idx="4">
                  <c:v>277.94</c:v>
                </c:pt>
              </c:numCache>
            </c:numRef>
          </c:val>
          <c:extLst>
            <c:ext xmlns:c16="http://schemas.microsoft.com/office/drawing/2014/chart" uri="{C3380CC4-5D6E-409C-BE32-E72D297353CC}">
              <c16:uniqueId val="{00000000-DF9A-4BF6-AB8D-9C3AF2C427F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DF9A-4BF6-AB8D-9C3AF2C427F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苓北町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6971</v>
      </c>
      <c r="AM8" s="69"/>
      <c r="AN8" s="69"/>
      <c r="AO8" s="69"/>
      <c r="AP8" s="69"/>
      <c r="AQ8" s="69"/>
      <c r="AR8" s="69"/>
      <c r="AS8" s="69"/>
      <c r="AT8" s="68">
        <f>データ!T6</f>
        <v>67.58</v>
      </c>
      <c r="AU8" s="68"/>
      <c r="AV8" s="68"/>
      <c r="AW8" s="68"/>
      <c r="AX8" s="68"/>
      <c r="AY8" s="68"/>
      <c r="AZ8" s="68"/>
      <c r="BA8" s="68"/>
      <c r="BB8" s="68">
        <f>データ!U6</f>
        <v>103.15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18.5</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1269</v>
      </c>
      <c r="AM10" s="69"/>
      <c r="AN10" s="69"/>
      <c r="AO10" s="69"/>
      <c r="AP10" s="69"/>
      <c r="AQ10" s="69"/>
      <c r="AR10" s="69"/>
      <c r="AS10" s="69"/>
      <c r="AT10" s="68">
        <f>データ!W6</f>
        <v>0.1</v>
      </c>
      <c r="AU10" s="68"/>
      <c r="AV10" s="68"/>
      <c r="AW10" s="68"/>
      <c r="AX10" s="68"/>
      <c r="AY10" s="68"/>
      <c r="AZ10" s="68"/>
      <c r="BA10" s="68"/>
      <c r="BB10" s="68">
        <f>データ!X6</f>
        <v>12690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6cwMad6pXWDtReDh5TwR2gNS/utS8GmXLszpLA6zASX0ItRt1FJv3A0TIRFAx3YxtK4TmCA+Ea5d3WZD8VLcWw==" saltValue="JqOm+ylpgLANc/2EBWQg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435317</v>
      </c>
      <c r="D6" s="33">
        <f t="shared" si="3"/>
        <v>47</v>
      </c>
      <c r="E6" s="33">
        <f t="shared" si="3"/>
        <v>18</v>
      </c>
      <c r="F6" s="33">
        <f t="shared" si="3"/>
        <v>0</v>
      </c>
      <c r="G6" s="33">
        <f t="shared" si="3"/>
        <v>0</v>
      </c>
      <c r="H6" s="33" t="str">
        <f t="shared" si="3"/>
        <v>熊本県　苓北町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18.5</v>
      </c>
      <c r="Q6" s="34">
        <f t="shared" si="3"/>
        <v>100</v>
      </c>
      <c r="R6" s="34">
        <f t="shared" si="3"/>
        <v>3300</v>
      </c>
      <c r="S6" s="34">
        <f t="shared" si="3"/>
        <v>6971</v>
      </c>
      <c r="T6" s="34">
        <f t="shared" si="3"/>
        <v>67.58</v>
      </c>
      <c r="U6" s="34">
        <f t="shared" si="3"/>
        <v>103.15</v>
      </c>
      <c r="V6" s="34">
        <f t="shared" si="3"/>
        <v>1269</v>
      </c>
      <c r="W6" s="34">
        <f t="shared" si="3"/>
        <v>0.1</v>
      </c>
      <c r="X6" s="34">
        <f t="shared" si="3"/>
        <v>12690</v>
      </c>
      <c r="Y6" s="35">
        <f>IF(Y7="",NA(),Y7)</f>
        <v>100.58</v>
      </c>
      <c r="Z6" s="35">
        <f t="shared" ref="Z6:AH6" si="4">IF(Z7="",NA(),Z7)</f>
        <v>101.13</v>
      </c>
      <c r="AA6" s="35">
        <f t="shared" si="4"/>
        <v>97.99</v>
      </c>
      <c r="AB6" s="35">
        <f t="shared" si="4"/>
        <v>101.98</v>
      </c>
      <c r="AC6" s="35">
        <f t="shared" si="4"/>
        <v>96.2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9.75</v>
      </c>
      <c r="BG6" s="35">
        <f t="shared" ref="BG6:BO6" si="7">IF(BG7="",NA(),BG7)</f>
        <v>9.48</v>
      </c>
      <c r="BH6" s="35">
        <f t="shared" si="7"/>
        <v>7.29</v>
      </c>
      <c r="BI6" s="35">
        <f t="shared" si="7"/>
        <v>6.06</v>
      </c>
      <c r="BJ6" s="35">
        <f t="shared" si="7"/>
        <v>4.8899999999999997</v>
      </c>
      <c r="BK6" s="35">
        <f t="shared" si="7"/>
        <v>248.44</v>
      </c>
      <c r="BL6" s="35">
        <f t="shared" si="7"/>
        <v>244.85</v>
      </c>
      <c r="BM6" s="35">
        <f t="shared" si="7"/>
        <v>296.89</v>
      </c>
      <c r="BN6" s="35">
        <f t="shared" si="7"/>
        <v>270.57</v>
      </c>
      <c r="BO6" s="35">
        <f t="shared" si="7"/>
        <v>294.27</v>
      </c>
      <c r="BP6" s="34" t="str">
        <f>IF(BP7="","",IF(BP7="-","【-】","【"&amp;SUBSTITUTE(TEXT(BP7,"#,##0.00"),"-","△")&amp;"】"))</f>
        <v>【314.13】</v>
      </c>
      <c r="BQ6" s="35">
        <f>IF(BQ7="",NA(),BQ7)</f>
        <v>75.19</v>
      </c>
      <c r="BR6" s="35">
        <f t="shared" ref="BR6:BZ6" si="8">IF(BR7="",NA(),BR7)</f>
        <v>75.13</v>
      </c>
      <c r="BS6" s="35">
        <f t="shared" si="8"/>
        <v>73.849999999999994</v>
      </c>
      <c r="BT6" s="35">
        <f t="shared" si="8"/>
        <v>74.09</v>
      </c>
      <c r="BU6" s="35">
        <f t="shared" si="8"/>
        <v>74.010000000000005</v>
      </c>
      <c r="BV6" s="35">
        <f t="shared" si="8"/>
        <v>66.73</v>
      </c>
      <c r="BW6" s="35">
        <f t="shared" si="8"/>
        <v>64.78</v>
      </c>
      <c r="BX6" s="35">
        <f t="shared" si="8"/>
        <v>63.06</v>
      </c>
      <c r="BY6" s="35">
        <f t="shared" si="8"/>
        <v>62.5</v>
      </c>
      <c r="BZ6" s="35">
        <f t="shared" si="8"/>
        <v>60.59</v>
      </c>
      <c r="CA6" s="34" t="str">
        <f>IF(CA7="","",IF(CA7="-","【-】","【"&amp;SUBSTITUTE(TEXT(CA7,"#,##0.00"),"-","△")&amp;"】"))</f>
        <v>【58.42】</v>
      </c>
      <c r="CB6" s="35">
        <f>IF(CB7="",NA(),CB7)</f>
        <v>187.53</v>
      </c>
      <c r="CC6" s="35">
        <f t="shared" ref="CC6:CK6" si="9">IF(CC7="",NA(),CC7)</f>
        <v>192</v>
      </c>
      <c r="CD6" s="35">
        <f t="shared" si="9"/>
        <v>200.77</v>
      </c>
      <c r="CE6" s="35">
        <f t="shared" si="9"/>
        <v>283.33999999999997</v>
      </c>
      <c r="CF6" s="35">
        <f t="shared" si="9"/>
        <v>277.94</v>
      </c>
      <c r="CG6" s="35">
        <f t="shared" si="9"/>
        <v>241.29</v>
      </c>
      <c r="CH6" s="35">
        <f t="shared" si="9"/>
        <v>250.21</v>
      </c>
      <c r="CI6" s="35">
        <f t="shared" si="9"/>
        <v>264.77</v>
      </c>
      <c r="CJ6" s="35">
        <f t="shared" si="9"/>
        <v>269.33</v>
      </c>
      <c r="CK6" s="35">
        <f t="shared" si="9"/>
        <v>280.23</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61.94</v>
      </c>
      <c r="CS6" s="35">
        <f t="shared" si="10"/>
        <v>61.79</v>
      </c>
      <c r="CT6" s="35">
        <f t="shared" si="10"/>
        <v>59.94</v>
      </c>
      <c r="CU6" s="35">
        <f t="shared" si="10"/>
        <v>59.64</v>
      </c>
      <c r="CV6" s="35">
        <f t="shared" si="10"/>
        <v>58.19</v>
      </c>
      <c r="CW6" s="34" t="str">
        <f>IF(CW7="","",IF(CW7="-","【-】","【"&amp;SUBSTITUTE(TEXT(CW7,"#,##0.00"),"-","△")&amp;"】"))</f>
        <v>【57.83】</v>
      </c>
      <c r="CX6" s="35">
        <f>IF(CX7="",NA(),CX7)</f>
        <v>77.98</v>
      </c>
      <c r="CY6" s="35">
        <f t="shared" ref="CY6:DG6" si="11">IF(CY7="",NA(),CY7)</f>
        <v>78.62</v>
      </c>
      <c r="CZ6" s="35">
        <f t="shared" si="11"/>
        <v>78.64</v>
      </c>
      <c r="DA6" s="35">
        <f t="shared" si="11"/>
        <v>80.06</v>
      </c>
      <c r="DB6" s="35">
        <f t="shared" si="11"/>
        <v>81.09</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435317</v>
      </c>
      <c r="D7" s="37">
        <v>47</v>
      </c>
      <c r="E7" s="37">
        <v>18</v>
      </c>
      <c r="F7" s="37">
        <v>0</v>
      </c>
      <c r="G7" s="37">
        <v>0</v>
      </c>
      <c r="H7" s="37" t="s">
        <v>98</v>
      </c>
      <c r="I7" s="37" t="s">
        <v>99</v>
      </c>
      <c r="J7" s="37" t="s">
        <v>100</v>
      </c>
      <c r="K7" s="37" t="s">
        <v>101</v>
      </c>
      <c r="L7" s="37" t="s">
        <v>102</v>
      </c>
      <c r="M7" s="37" t="s">
        <v>103</v>
      </c>
      <c r="N7" s="38" t="s">
        <v>104</v>
      </c>
      <c r="O7" s="38" t="s">
        <v>105</v>
      </c>
      <c r="P7" s="38">
        <v>18.5</v>
      </c>
      <c r="Q7" s="38">
        <v>100</v>
      </c>
      <c r="R7" s="38">
        <v>3300</v>
      </c>
      <c r="S7" s="38">
        <v>6971</v>
      </c>
      <c r="T7" s="38">
        <v>67.58</v>
      </c>
      <c r="U7" s="38">
        <v>103.15</v>
      </c>
      <c r="V7" s="38">
        <v>1269</v>
      </c>
      <c r="W7" s="38">
        <v>0.1</v>
      </c>
      <c r="X7" s="38">
        <v>12690</v>
      </c>
      <c r="Y7" s="38">
        <v>100.58</v>
      </c>
      <c r="Z7" s="38">
        <v>101.13</v>
      </c>
      <c r="AA7" s="38">
        <v>97.99</v>
      </c>
      <c r="AB7" s="38">
        <v>101.98</v>
      </c>
      <c r="AC7" s="38">
        <v>96.2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9.75</v>
      </c>
      <c r="BG7" s="38">
        <v>9.48</v>
      </c>
      <c r="BH7" s="38">
        <v>7.29</v>
      </c>
      <c r="BI7" s="38">
        <v>6.06</v>
      </c>
      <c r="BJ7" s="38">
        <v>4.8899999999999997</v>
      </c>
      <c r="BK7" s="38">
        <v>248.44</v>
      </c>
      <c r="BL7" s="38">
        <v>244.85</v>
      </c>
      <c r="BM7" s="38">
        <v>296.89</v>
      </c>
      <c r="BN7" s="38">
        <v>270.57</v>
      </c>
      <c r="BO7" s="38">
        <v>294.27</v>
      </c>
      <c r="BP7" s="38">
        <v>314.13</v>
      </c>
      <c r="BQ7" s="38">
        <v>75.19</v>
      </c>
      <c r="BR7" s="38">
        <v>75.13</v>
      </c>
      <c r="BS7" s="38">
        <v>73.849999999999994</v>
      </c>
      <c r="BT7" s="38">
        <v>74.09</v>
      </c>
      <c r="BU7" s="38">
        <v>74.010000000000005</v>
      </c>
      <c r="BV7" s="38">
        <v>66.73</v>
      </c>
      <c r="BW7" s="38">
        <v>64.78</v>
      </c>
      <c r="BX7" s="38">
        <v>63.06</v>
      </c>
      <c r="BY7" s="38">
        <v>62.5</v>
      </c>
      <c r="BZ7" s="38">
        <v>60.59</v>
      </c>
      <c r="CA7" s="38">
        <v>58.42</v>
      </c>
      <c r="CB7" s="38">
        <v>187.53</v>
      </c>
      <c r="CC7" s="38">
        <v>192</v>
      </c>
      <c r="CD7" s="38">
        <v>200.77</v>
      </c>
      <c r="CE7" s="38">
        <v>283.33999999999997</v>
      </c>
      <c r="CF7" s="38">
        <v>277.94</v>
      </c>
      <c r="CG7" s="38">
        <v>241.29</v>
      </c>
      <c r="CH7" s="38">
        <v>250.21</v>
      </c>
      <c r="CI7" s="38">
        <v>264.77</v>
      </c>
      <c r="CJ7" s="38">
        <v>269.33</v>
      </c>
      <c r="CK7" s="38">
        <v>280.23</v>
      </c>
      <c r="CL7" s="38">
        <v>282.27999999999997</v>
      </c>
      <c r="CM7" s="38" t="s">
        <v>104</v>
      </c>
      <c r="CN7" s="38" t="s">
        <v>104</v>
      </c>
      <c r="CO7" s="38" t="s">
        <v>104</v>
      </c>
      <c r="CP7" s="38" t="s">
        <v>104</v>
      </c>
      <c r="CQ7" s="38" t="s">
        <v>104</v>
      </c>
      <c r="CR7" s="38">
        <v>61.94</v>
      </c>
      <c r="CS7" s="38">
        <v>61.79</v>
      </c>
      <c r="CT7" s="38">
        <v>59.94</v>
      </c>
      <c r="CU7" s="38">
        <v>59.64</v>
      </c>
      <c r="CV7" s="38">
        <v>58.19</v>
      </c>
      <c r="CW7" s="38">
        <v>57.83</v>
      </c>
      <c r="CX7" s="38">
        <v>77.98</v>
      </c>
      <c r="CY7" s="38">
        <v>78.62</v>
      </c>
      <c r="CZ7" s="38">
        <v>78.64</v>
      </c>
      <c r="DA7" s="38">
        <v>80.06</v>
      </c>
      <c r="DB7" s="38">
        <v>81.09</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2022-01-19T02:04:08Z</cp:lastPrinted>
  <dcterms:created xsi:type="dcterms:W3CDTF">2021-12-03T08:12:11Z</dcterms:created>
  <dcterms:modified xsi:type="dcterms:W3CDTF">2022-02-16T07:57:43Z</dcterms:modified>
  <cp:category/>
</cp:coreProperties>
</file>