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80 特地\"/>
    </mc:Choice>
  </mc:AlternateContent>
  <workbookProtection workbookAlgorithmName="SHA-512" workbookHashValue="AOyjAZzpL02CNZFKt/GEigs4kSx2M6U+qm52jikPlrt+mB5eGpG/cqlGewsMzCNqbZhZra/JV2z4c2Lu8ipu5w==" workbookSaltValue="Ie2zwhWL/vkrxORPZsZslw=="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<sst xmlns="http://schemas.openxmlformats.org/spreadsheetml/2006/main" count="247" uniqueCount="120">
  <si>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</si>
  <si>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</si>
  <si>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</si>
  <si>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</si>
  <si>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</si>
  <si>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</si>
  <si>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</si>
  <si>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</si>
  <si>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</si>
  <si>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</si>
  <si>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</si>
  <si>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</si>
  <si>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</si>
  <si>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</si>
  <si>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</si>
  <si>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</si>
  <si>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</si>
  <si>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</si>
  <si>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</si>
  <si>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</si>
  <si>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</si>
  <si>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</si>
  <si>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</si>
  <si>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</si>
  <si>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</si>
  <si>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</si>
  <si>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</si>
  <si>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</si>
  <si>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</si>
  <si>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</si>
  <si>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</si>
  <si>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</si>
  <si>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</si>
  <si>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</si>
  <si>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</si>
  <si>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</si>
  <si>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</si>
  <si>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</si>
  <si>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</si>
  <si>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</si>
  <si>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</si>
  <si>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</si>
  <si>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</si>
  <si>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</si>
  <si>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</si>
  <si>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</si>
  <si>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</si>
  <si>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</si>
  <si>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</si>
  <si>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</si>
  <si>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</si>
  <si>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</si>
  <si>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</si>
  <si>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</si>
  <si>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</si>
  <si>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</si>
  <si>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</si>
  <si>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</si>
  <si>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</si>
  <si>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</si>
  <si>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</si>
  <si>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</si>
  <si>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</si>
  <si>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</si>
  <si>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</si>
  <si>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</si>
  <si>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</si>
  <si>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</si>
  <si>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</si>
  <si>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</si>
  <si>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</si>
  <si>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</si>
  <si>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</si>
  <si>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</si>
  <si>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</si>
  <si>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</si>
  <si>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</si>
  <si>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</si>
  <si>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</si>
  <si>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</si>
  <si>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</si>
  <si>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</si>
  <si>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</si>
  <si>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</si>
  <si>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</si>
  <si>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</si>
  <si>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</si>
  <si>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</si>
  <si>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</si>
  <si>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</si>
  <si>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</si>
  <si>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</si>
  <si>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</si>
  <si>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</si>
  <si>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</si>
  <si>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</si>
  <si>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</si>
  <si>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</si>
  <si>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</si>
  <si>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</si>
  <si>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</si>
  <si>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</si>
  <si>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</si>
  <si>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</si>
  <si>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</si>
  <si>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</si>
  <si>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</si>
  <si>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</si>
  <si>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</si>
  <si>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</si>
  <si>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</si>
  <si>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</si>
  <si>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</si>
  <si>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</si>
  <si>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</si>
  <si>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</si>
  <si>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</si>
  <si>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本事業で整備を行っている合併浄化槽については、耐用年数が30年程度と見込んでいる。
　また、本事業は平成14年度に旧菊水町において取り組みを始めており、整備済みの浄化槽で耐用年数に達したものは存在しない状況である。
　将来的には、耐用年数前後を目途に施設の更新等が予測されるため、新規整備に加えて更新基数を考慮した浄化槽設置計画を策定する必要がある。</t>
    <phoneticPr fontId="4"/>
  </si>
  <si>
    <t>　現在稼働している浄化槽について、ここ数年徐々に修繕費が増加傾向にあり、今後も設備の故障や修繕の増加が予想される。定期的な維持管理を徹底し、大規模な修繕等を多く出さないようにする必要がある。
　また、環境保全の点から早急な整備が求められる。そして、設置率の向上に伴い汚水処理原価の増加も抑制できるよう努める。</t>
    <phoneticPr fontId="4"/>
  </si>
  <si>
    <t>　総収益において、浄化槽使用料が増加したが、総費用において、修繕費及び設置基数の増加による保守点検委託料等が前年度より増加したため、収益的収支率が減少している。
　修繕費及び保守点検委託料は、浄化槽を適正に維持管理していくうえで必要不可欠であるため、浄化槽使用料の未納者に対し、徹底して徴収に努める必要がある。</t>
    <rPh sb="16" eb="18">
      <t>ゾウカ</t>
    </rPh>
    <rPh sb="73" eb="7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</si>
</sst>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0C-4F2F-AF38-44327B0030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0C-4F2F-AF38-44327B0030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1FD-489D-A03B-F5FBD4ED92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61.79</c:v>
                </c:pt>
                <c:pt idx="2">
                  <c:v>59.94</c:v>
                </c:pt>
                <c:pt idx="3">
                  <c:v>59.64</c:v>
                </c:pt>
                <c:pt idx="4">
                  <c:v>58.19</c:v>
                </c:pt>
              </c:numCache>
            </c:numRef>
          </c:val>
          <c:smooth val="0"/>
          <c:extLst>
            <c:ext xmlns:c16="http://schemas.microsoft.com/office/drawing/2014/chart" uri="{C3380CC4-5D6E-409C-BE32-E72D297353CC}">
              <c16:uniqueId val="{00000001-01FD-489D-A03B-F5FBD4ED92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20.69</c:v>
                </c:pt>
                <c:pt idx="1">
                  <c:v>21.58</c:v>
                </c:pt>
                <c:pt idx="2">
                  <c:v>22.24</c:v>
                </c:pt>
                <c:pt idx="3">
                  <c:v>22.62</c:v>
                </c:pt>
                <c:pt idx="4">
                  <c:v>23.24</c:v>
                </c:pt>
              </c:numCache>
            </c:numRef>
          </c:val>
          <c:extLst>
            <c:ext xmlns:c16="http://schemas.microsoft.com/office/drawing/2014/chart" uri="{C3380CC4-5D6E-409C-BE32-E72D297353CC}">
              <c16:uniqueId val="{00000000-9826-4228-88AC-658BDD5534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92.44</c:v>
                </c:pt>
                <c:pt idx="2">
                  <c:v>89.66</c:v>
                </c:pt>
                <c:pt idx="3">
                  <c:v>90.63</c:v>
                </c:pt>
                <c:pt idx="4">
                  <c:v>87.8</c:v>
                </c:pt>
              </c:numCache>
            </c:numRef>
          </c:val>
          <c:smooth val="0"/>
          <c:extLst>
            <c:ext xmlns:c16="http://schemas.microsoft.com/office/drawing/2014/chart" uri="{C3380CC4-5D6E-409C-BE32-E72D297353CC}">
              <c16:uniqueId val="{00000001-9826-4228-88AC-658BDD5534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79.75</c:v>
                </c:pt>
                <c:pt idx="1">
                  <c:v>88.63</c:v>
                </c:pt>
                <c:pt idx="2">
                  <c:v>79.66</c:v>
                </c:pt>
                <c:pt idx="3">
                  <c:v>81.069999999999993</c:v>
                </c:pt>
                <c:pt idx="4">
                  <c:v>78.11</c:v>
                </c:pt>
              </c:numCache>
            </c:numRef>
          </c:val>
          <c:extLst>
            <c:ext xmlns:c16="http://schemas.microsoft.com/office/drawing/2014/chart" uri="{C3380CC4-5D6E-409C-BE32-E72D297353CC}">
              <c16:uniqueId val="{00000000-02BC-40B6-9862-308B825B90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C-40B6-9862-308B825B90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68-482C-A1D1-26443317CB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8-482C-A1D1-26443317CB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DD-40FE-91BD-8154807436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DD-40FE-91BD-8154807436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40-4008-9C22-BBE76ED280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40-4008-9C22-BBE76ED280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43-4955-9C16-A5C86E1DA5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43-4955-9C16-A5C86E1DA5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607.48</c:v>
                </c:pt>
                <c:pt idx="1">
                  <c:v>604.29999999999995</c:v>
                </c:pt>
                <c:pt idx="2">
                  <c:v>601.26</c:v>
                </c:pt>
                <c:pt idx="3">
                  <c:v>551.33000000000004</c:v>
                </c:pt>
                <c:pt idx="4">
                  <c:v>581.61</c:v>
                </c:pt>
              </c:numCache>
            </c:numRef>
          </c:val>
          <c:extLst>
            <c:ext xmlns:c16="http://schemas.microsoft.com/office/drawing/2014/chart" uri="{C3380CC4-5D6E-409C-BE32-E72D297353CC}">
              <c16:uniqueId val="{00000000-3EFA-48B9-905D-E87215A72E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244.85</c:v>
                </c:pt>
                <c:pt idx="2">
                  <c:v>296.89</c:v>
                </c:pt>
                <c:pt idx="3">
                  <c:v>270.57</c:v>
                </c:pt>
                <c:pt idx="4">
                  <c:v>294.27</c:v>
                </c:pt>
              </c:numCache>
            </c:numRef>
          </c:val>
          <c:smooth val="0"/>
          <c:extLst>
            <c:ext xmlns:c16="http://schemas.microsoft.com/office/drawing/2014/chart" uri="{C3380CC4-5D6E-409C-BE32-E72D297353CC}">
              <c16:uniqueId val="{00000001-3EFA-48B9-905D-E87215A72E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69.87</c:v>
                </c:pt>
                <c:pt idx="1">
                  <c:v>88.82</c:v>
                </c:pt>
                <c:pt idx="2">
                  <c:v>85.95</c:v>
                </c:pt>
                <c:pt idx="3">
                  <c:v>88.37</c:v>
                </c:pt>
                <c:pt idx="4">
                  <c:v>85.46</c:v>
                </c:pt>
              </c:numCache>
            </c:numRef>
          </c:val>
          <c:extLst>
            <c:ext xmlns:c16="http://schemas.microsoft.com/office/drawing/2014/chart" uri="{C3380CC4-5D6E-409C-BE32-E72D297353CC}">
              <c16:uniqueId val="{00000000-F50A-4C06-B43F-CABB91754E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64.78</c:v>
                </c:pt>
                <c:pt idx="2">
                  <c:v>63.06</c:v>
                </c:pt>
                <c:pt idx="3">
                  <c:v>62.5</c:v>
                </c:pt>
                <c:pt idx="4">
                  <c:v>60.59</c:v>
                </c:pt>
              </c:numCache>
            </c:numRef>
          </c:val>
          <c:smooth val="0"/>
          <c:extLst>
            <c:ext xmlns:c16="http://schemas.microsoft.com/office/drawing/2014/chart" uri="{C3380CC4-5D6E-409C-BE32-E72D297353CC}">
              <c16:uniqueId val="{00000001-F50A-4C06-B43F-CABB91754E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394.95</c:v>
                </c:pt>
                <c:pt idx="1">
                  <c:v>313.42</c:v>
                </c:pt>
                <c:pt idx="2">
                  <c:v>329.44</c:v>
                </c:pt>
                <c:pt idx="3">
                  <c:v>330.89</c:v>
                </c:pt>
                <c:pt idx="4">
                  <c:v>350.08</c:v>
                </c:pt>
              </c:numCache>
            </c:numRef>
          </c:val>
          <c:extLst>
            <c:ext xmlns:c16="http://schemas.microsoft.com/office/drawing/2014/chart" uri="{C3380CC4-5D6E-409C-BE32-E72D297353CC}">
              <c16:uniqueId val="{00000000-AB30-4ED2-AB1C-EEB2A3C98E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250.21</c:v>
                </c:pt>
                <c:pt idx="2">
                  <c:v>264.77</c:v>
                </c:pt>
                <c:pt idx="3">
                  <c:v>269.33</c:v>
                </c:pt>
                <c:pt idx="4">
                  <c:v>280.23</c:v>
                </c:pt>
              </c:numCache>
            </c:numRef>
          </c:val>
          <c:smooth val="0"/>
          <c:extLst>
            <c:ext xmlns:c16="http://schemas.microsoft.com/office/drawing/2014/chart" uri="{C3380CC4-5D6E-409C-BE32-E72D297353CC}">
              <c16:uniqueId val="{00000001-AB30-4ED2-AB1C-EEB2A3C98E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和水町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9692</v>
      </c>
      <c r="AM8" s="69"/>
      <c r="AN8" s="69"/>
      <c r="AO8" s="69"/>
      <c r="AP8" s="69"/>
      <c r="AQ8" s="69"/>
      <c r="AR8" s="69"/>
      <c r="AS8" s="69"/>
      <c r="AT8" s="68">
        <f>データ!T6</f>
        <v>98.78</v>
      </c>
      <c r="AU8" s="68"/>
      <c r="AV8" s="68"/>
      <c r="AW8" s="68"/>
      <c r="AX8" s="68"/>
      <c r="AY8" s="68"/>
      <c r="AZ8" s="68"/>
      <c r="BA8" s="68"/>
      <c r="BB8" s="68">
        <f>データ!U6</f>
        <v>98.12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83.68</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8062</v>
      </c>
      <c r="AM10" s="69"/>
      <c r="AN10" s="69"/>
      <c r="AO10" s="69"/>
      <c r="AP10" s="69"/>
      <c r="AQ10" s="69"/>
      <c r="AR10" s="69"/>
      <c r="AS10" s="69"/>
      <c r="AT10" s="68">
        <f>データ!W6</f>
        <v>98.01</v>
      </c>
      <c r="AU10" s="68"/>
      <c r="AV10" s="68"/>
      <c r="AW10" s="68"/>
      <c r="AX10" s="68"/>
      <c r="AY10" s="68"/>
      <c r="AZ10" s="68"/>
      <c r="BA10" s="68"/>
      <c r="BB10" s="68">
        <f>データ!X6</f>
        <v>82.26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S7j1+L4CVKxyBBvFKsd5I7Nv2Vb6WVWgE0lDzvIEl6BrRPXRcrUIhsw42v8d5uFFrlirN+fr6uozlSHO5bEbHg==" saltValue="xu7MCe4185sIFTV8aNuj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433691</v>
      </c>
      <c r="D6" s="33">
        <f t="shared" si="3"/>
        <v>47</v>
      </c>
      <c r="E6" s="33">
        <f t="shared" si="3"/>
        <v>18</v>
      </c>
      <c r="F6" s="33">
        <f t="shared" si="3"/>
        <v>0</v>
      </c>
      <c r="G6" s="33">
        <f t="shared" si="3"/>
        <v>0</v>
      </c>
      <c r="H6" s="33" t="str">
        <f t="shared" si="3"/>
        <v>熊本県　和水町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83.68</v>
      </c>
      <c r="Q6" s="34">
        <f t="shared" si="3"/>
        <v>100</v>
      </c>
      <c r="R6" s="34">
        <f t="shared" si="3"/>
        <v>4400</v>
      </c>
      <c r="S6" s="34">
        <f t="shared" si="3"/>
        <v>9692</v>
      </c>
      <c r="T6" s="34">
        <f t="shared" si="3"/>
        <v>98.78</v>
      </c>
      <c r="U6" s="34">
        <f t="shared" si="3"/>
        <v>98.12</v>
      </c>
      <c r="V6" s="34">
        <f t="shared" si="3"/>
        <v>8062</v>
      </c>
      <c r="W6" s="34">
        <f t="shared" si="3"/>
        <v>98.01</v>
      </c>
      <c r="X6" s="34">
        <f t="shared" si="3"/>
        <v>82.26</v>
      </c>
      <c r="Y6" s="35">
        <f>IF(Y7="",NA(),Y7)</f>
        <v>79.75</v>
      </c>
      <c r="Z6" s="35">
        <f t="shared" ref="Z6:AH6" si="4">IF(Z7="",NA(),Z7)</f>
        <v>88.63</v>
      </c>
      <c r="AA6" s="35">
        <f t="shared" si="4"/>
        <v>79.66</v>
      </c>
      <c r="AB6" s="35">
        <f t="shared" si="4"/>
        <v>81.069999999999993</v>
      </c>
      <c r="AC6" s="35">
        <f t="shared" si="4"/>
        <v>78.11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607.48</v>
      </c>
      <c r="BG6" s="35">
        <f t="shared" ref="BG6:BO6" si="7">IF(BG7="",NA(),BG7)</f>
        <v>604.29999999999995</v>
      </c>
      <c r="BH6" s="35">
        <f t="shared" si="7"/>
        <v>601.26</v>
      </c>
      <c r="BI6" s="35">
        <f t="shared" si="7"/>
        <v>551.33000000000004</v>
      </c>
      <c r="BJ6" s="35">
        <f t="shared" si="7"/>
        <v>581.61</v>
      </c>
      <c r="BK6" s="35">
        <f t="shared" si="7"/>
        <v>413.5</v>
      </c>
      <c r="BL6" s="35">
        <f t="shared" si="7"/>
        <v>244.85</v>
      </c>
      <c r="BM6" s="35">
        <f t="shared" si="7"/>
        <v>296.89</v>
      </c>
      <c r="BN6" s="35">
        <f t="shared" si="7"/>
        <v>270.57</v>
      </c>
      <c r="BO6" s="35">
        <f t="shared" si="7"/>
        <v>294.27</v>
      </c>
      <c r="BP6" s="34" t="str">
        <f>IF(BP7="","",IF(BP7="-","【-】","【"&amp;SUBSTITUTE(TEXT(BP7,"#,##0.00"),"-","△")&amp;"】"))</f>
        <v>【314.13】</v>
      </c>
      <c r="BQ6" s="35">
        <f>IF(BQ7="",NA(),BQ7)</f>
        <v>69.87</v>
      </c>
      <c r="BR6" s="35">
        <f t="shared" ref="BR6:BZ6" si="8">IF(BR7="",NA(),BR7)</f>
        <v>88.82</v>
      </c>
      <c r="BS6" s="35">
        <f t="shared" si="8"/>
        <v>85.95</v>
      </c>
      <c r="BT6" s="35">
        <f t="shared" si="8"/>
        <v>88.37</v>
      </c>
      <c r="BU6" s="35">
        <f t="shared" si="8"/>
        <v>85.46</v>
      </c>
      <c r="BV6" s="35">
        <f t="shared" si="8"/>
        <v>55.84</v>
      </c>
      <c r="BW6" s="35">
        <f t="shared" si="8"/>
        <v>64.78</v>
      </c>
      <c r="BX6" s="35">
        <f t="shared" si="8"/>
        <v>63.06</v>
      </c>
      <c r="BY6" s="35">
        <f t="shared" si="8"/>
        <v>62.5</v>
      </c>
      <c r="BZ6" s="35">
        <f t="shared" si="8"/>
        <v>60.59</v>
      </c>
      <c r="CA6" s="34" t="str">
        <f>IF(CA7="","",IF(CA7="-","【-】","【"&amp;SUBSTITUTE(TEXT(CA7,"#,##0.00"),"-","△")&amp;"】"))</f>
        <v>【58.42】</v>
      </c>
      <c r="CB6" s="35">
        <f>IF(CB7="",NA(),CB7)</f>
        <v>394.95</v>
      </c>
      <c r="CC6" s="35">
        <f t="shared" ref="CC6:CK6" si="9">IF(CC7="",NA(),CC7)</f>
        <v>313.42</v>
      </c>
      <c r="CD6" s="35">
        <f t="shared" si="9"/>
        <v>329.44</v>
      </c>
      <c r="CE6" s="35">
        <f t="shared" si="9"/>
        <v>330.89</v>
      </c>
      <c r="CF6" s="35">
        <f t="shared" si="9"/>
        <v>350.08</v>
      </c>
      <c r="CG6" s="35">
        <f t="shared" si="9"/>
        <v>287.57</v>
      </c>
      <c r="CH6" s="35">
        <f t="shared" si="9"/>
        <v>250.21</v>
      </c>
      <c r="CI6" s="35">
        <f t="shared" si="9"/>
        <v>264.77</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61.79</v>
      </c>
      <c r="CT6" s="35">
        <f t="shared" si="10"/>
        <v>59.94</v>
      </c>
      <c r="CU6" s="35">
        <f t="shared" si="10"/>
        <v>59.64</v>
      </c>
      <c r="CV6" s="35">
        <f t="shared" si="10"/>
        <v>58.19</v>
      </c>
      <c r="CW6" s="34" t="str">
        <f>IF(CW7="","",IF(CW7="-","【-】","【"&amp;SUBSTITUTE(TEXT(CW7,"#,##0.00"),"-","△")&amp;"】"))</f>
        <v>【57.83】</v>
      </c>
      <c r="CX6" s="35">
        <f>IF(CX7="",NA(),CX7)</f>
        <v>20.69</v>
      </c>
      <c r="CY6" s="35">
        <f t="shared" ref="CY6:DG6" si="11">IF(CY7="",NA(),CY7)</f>
        <v>21.58</v>
      </c>
      <c r="CZ6" s="35">
        <f t="shared" si="11"/>
        <v>22.24</v>
      </c>
      <c r="DA6" s="35">
        <f t="shared" si="11"/>
        <v>22.62</v>
      </c>
      <c r="DB6" s="35">
        <f t="shared" si="11"/>
        <v>23.24</v>
      </c>
      <c r="DC6" s="35">
        <f t="shared" si="11"/>
        <v>67.489999999999995</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433691</v>
      </c>
      <c r="D7" s="37">
        <v>47</v>
      </c>
      <c r="E7" s="37">
        <v>18</v>
      </c>
      <c r="F7" s="37">
        <v>0</v>
      </c>
      <c r="G7" s="37">
        <v>0</v>
      </c>
      <c r="H7" s="37" t="s">
        <v>97</v>
      </c>
      <c r="I7" s="37" t="s">
        <v>98</v>
      </c>
      <c r="J7" s="37" t="s">
        <v>99</v>
      </c>
      <c r="K7" s="37" t="s">
        <v>100</v>
      </c>
      <c r="L7" s="37" t="s">
        <v>101</v>
      </c>
      <c r="M7" s="37" t="s">
        <v>102</v>
      </c>
      <c r="N7" s="38" t="s">
        <v>103</v>
      </c>
      <c r="O7" s="38" t="s">
        <v>104</v>
      </c>
      <c r="P7" s="38">
        <v>83.68</v>
      </c>
      <c r="Q7" s="38">
        <v>100</v>
      </c>
      <c r="R7" s="38">
        <v>4400</v>
      </c>
      <c r="S7" s="38">
        <v>9692</v>
      </c>
      <c r="T7" s="38">
        <v>98.78</v>
      </c>
      <c r="U7" s="38">
        <v>98.12</v>
      </c>
      <c r="V7" s="38">
        <v>8062</v>
      </c>
      <c r="W7" s="38">
        <v>98.01</v>
      </c>
      <c r="X7" s="38">
        <v>82.26</v>
      </c>
      <c r="Y7" s="38">
        <v>79.75</v>
      </c>
      <c r="Z7" s="38">
        <v>88.63</v>
      </c>
      <c r="AA7" s="38">
        <v>79.66</v>
      </c>
      <c r="AB7" s="38">
        <v>81.069999999999993</v>
      </c>
      <c r="AC7" s="38">
        <v>78.11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607.48</v>
      </c>
      <c r="BG7" s="38">
        <v>604.29999999999995</v>
      </c>
      <c r="BH7" s="38">
        <v>601.26</v>
      </c>
      <c r="BI7" s="38">
        <v>551.33000000000004</v>
      </c>
      <c r="BJ7" s="38">
        <v>581.61</v>
      </c>
      <c r="BK7" s="38">
        <v>413.5</v>
      </c>
      <c r="BL7" s="38">
        <v>244.85</v>
      </c>
      <c r="BM7" s="38">
        <v>296.89</v>
      </c>
      <c r="BN7" s="38">
        <v>270.57</v>
      </c>
      <c r="BO7" s="38">
        <v>294.27</v>
      </c>
      <c r="BP7" s="38">
        <v>314.13</v>
      </c>
      <c r="BQ7" s="38">
        <v>69.87</v>
      </c>
      <c r="BR7" s="38">
        <v>88.82</v>
      </c>
      <c r="BS7" s="38">
        <v>85.95</v>
      </c>
      <c r="BT7" s="38">
        <v>88.37</v>
      </c>
      <c r="BU7" s="38">
        <v>85.46</v>
      </c>
      <c r="BV7" s="38">
        <v>55.84</v>
      </c>
      <c r="BW7" s="38">
        <v>64.78</v>
      </c>
      <c r="BX7" s="38">
        <v>63.06</v>
      </c>
      <c r="BY7" s="38">
        <v>62.5</v>
      </c>
      <c r="BZ7" s="38">
        <v>60.59</v>
      </c>
      <c r="CA7" s="38">
        <v>58.42</v>
      </c>
      <c r="CB7" s="38">
        <v>394.95</v>
      </c>
      <c r="CC7" s="38">
        <v>313.42</v>
      </c>
      <c r="CD7" s="38">
        <v>329.44</v>
      </c>
      <c r="CE7" s="38">
        <v>330.89</v>
      </c>
      <c r="CF7" s="38">
        <v>350.08</v>
      </c>
      <c r="CG7" s="38">
        <v>287.57</v>
      </c>
      <c r="CH7" s="38">
        <v>250.21</v>
      </c>
      <c r="CI7" s="38">
        <v>264.77</v>
      </c>
      <c r="CJ7" s="38">
        <v>269.33</v>
      </c>
      <c r="CK7" s="38">
        <v>280.23</v>
      </c>
      <c r="CL7" s="38">
        <v>282.27999999999997</v>
      </c>
      <c r="CM7" s="38">
        <v>100</v>
      </c>
      <c r="CN7" s="38">
        <v>100</v>
      </c>
      <c r="CO7" s="38">
        <v>100</v>
      </c>
      <c r="CP7" s="38">
        <v>100</v>
      </c>
      <c r="CQ7" s="38">
        <v>100</v>
      </c>
      <c r="CR7" s="38">
        <v>61.55</v>
      </c>
      <c r="CS7" s="38">
        <v>61.79</v>
      </c>
      <c r="CT7" s="38">
        <v>59.94</v>
      </c>
      <c r="CU7" s="38">
        <v>59.64</v>
      </c>
      <c r="CV7" s="38">
        <v>58.19</v>
      </c>
      <c r="CW7" s="38">
        <v>57.83</v>
      </c>
      <c r="CX7" s="38">
        <v>20.69</v>
      </c>
      <c r="CY7" s="38">
        <v>21.58</v>
      </c>
      <c r="CZ7" s="38">
        <v>22.24</v>
      </c>
      <c r="DA7" s="38">
        <v>22.62</v>
      </c>
      <c r="DB7" s="38">
        <v>23.24</v>
      </c>
      <c r="DC7" s="38">
        <v>67.489999999999995</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2022-01-13T23:31:43Z</cp:lastPrinted>
  <dcterms:created xsi:type="dcterms:W3CDTF">2021-12-03T08:12:04Z</dcterms:created>
  <dcterms:modified xsi:type="dcterms:W3CDTF">2022-02-16T07:55:43Z</dcterms:modified>
  <cp:category/>
</cp:coreProperties>
</file>