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３年度\07 公営企業総括\25 経営比較分析表（R2年度決算）★\04 県→国\公表資料\経営比較分析表\【ここへ格納】法非適用事業\180 特地\"/>
    </mc:Choice>
  </mc:AlternateContent>
  <workbookProtection workbookAlgorithmName="SHA-512" workbookHashValue="vDE8+llLDhWJm1VRHM3oUHWetAjs7UtsZAjA4UT89oGD47IOlCwjyEc9paOtt2hR84G+jOnQChc54UTZcgsUvg==" workbookSaltValue="9aVyIjVB7Y38y0UAwqCLYw==" workbookSpinCount="100000" lockStructure="1"/>
  <bookViews>
    <workbookView xWindow="0" yWindow="0" windowWidth="20490" windowHeight="705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T6" i="5"/>
  <c r="AT8" i="4" s="1"/>
  <c r="S6" i="5"/>
  <c r="AL8" i="4" s="1"/>
  <c r="R6" i="5"/>
  <c r="Q6" i="5"/>
  <c r="P6" i="5"/>
  <c r="P10" i="4" s="1"/>
  <c r="O6" i="5"/>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AT10" i="4"/>
  <c r="AL10" i="4"/>
  <c r="AD10" i="4"/>
  <c r="W10" i="4"/>
  <c r="I10" i="4"/>
  <c r="B10" i="4"/>
  <c r="BB8" i="4"/>
  <c r="AD8" i="4"/>
  <c r="I8" i="4"/>
  <c r="B8" i="4"/>
</calcChain>
</file>

<file path=xl/sharedStrings.xml><?xml version="1.0" encoding="utf-8"?>
<sst xmlns="http://schemas.openxmlformats.org/spreadsheetml/2006/main" count="247" uniqueCount="120">
  <si>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</si>
  <si>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</si>
  <si>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</si>
  <si>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</si>
  <si>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</si>
  <si>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</si>
  <si>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</si>
  <si>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</si>
  <si>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</si>
  <si>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</si>
  <si>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</si>
  <si>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</si>
  <si>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</si>
  <si>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</si>
  <si>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</si>
  <si>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</si>
  <si>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</si>
  <si>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</si>
  <si>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</si>
  <si>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</si>
  <si>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</si>
  <si>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</si>
  <si>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</si>
  <si>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</si>
  <si>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</si>
  <si>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</si>
  <si>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</si>
  <si>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</si>
  <si>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</si>
  <si>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</si>
  <si>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</si>
  <si>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</si>
  <si>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</si>
  <si>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</si>
  <si>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</si>
  <si>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</si>
  <si>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</si>
  <si>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</si>
  <si>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</si>
  <si>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</si>
  <si>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</si>
  <si>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</si>
  <si>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</si>
  <si>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</si>
  <si>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</si>
  <si>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</si>
  <si>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</si>
  <si>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</si>
  <si>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</si>
  <si>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</si>
  <si>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</si>
  <si>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</si>
  <si>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</si>
  <si>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</si>
  <si>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</si>
  <si>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</si>
  <si>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</si>
  <si>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</si>
  <si>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</si>
  <si>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</si>
  <si>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</si>
  <si>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</si>
  <si>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</si>
  <si>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</si>
  <si>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</si>
  <si>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</si>
  <si>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</si>
  <si>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</si>
  <si>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</si>
  <si>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</si>
  <si>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</si>
  <si>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</si>
  <si>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</si>
  <si>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</si>
  <si>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</si>
  <si>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</si>
  <si>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</si>
  <si>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</si>
  <si>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</si>
  <si>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</si>
  <si>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</si>
  <si>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</si>
  <si>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</si>
  <si>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</si>
  <si>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</si>
  <si>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</si>
  <si>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</si>
  <si>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</si>
  <si>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</si>
  <si>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</si>
  <si>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</si>
  <si>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</si>
  <si>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</si>
  <si>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</si>
  <si>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</si>
  <si>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</si>
  <si>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</si>
  <si>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南関町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</si>
  <si>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</si>
  <si>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</si>
  <si>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</si>
  <si>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</si>
  <si>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</si>
  <si>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</si>
  <si>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</si>
  <si>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</si>
  <si>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</si>
  <si>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</si>
  <si>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</si>
  <si>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</si>
  <si>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</si>
  <si>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</si>
  <si>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</si>
  <si>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</si>
  <si>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</si>
  <si>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</si>
  <si>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</si>
  <si>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 ⑤経費回収率は類似団体平均値と同等程度ではあるものの、汚水処理費を使用料で賄えておらず、今後の老朽化による維持管理費の増加を考えると、使用料の改訂が必要と考える。
 ⑤経費回収率の減少と、⑥汚水処理原価の増加については、令和元年度までは資本的収支で賄っていた職員給与費を収益的収支で賄うこととしたからである。
 ④企業債残高対事業規模比率が類似団体及び全国平均より高いのは、平成15年から市町村設置型浄化槽工事を開始し、その工事費分が引き上げる要因となっている。
 また、設置基数が多くなることによって維持管理費の増加にもつながっている。
 (今後の対策)
 下水道事業と併せて料金改定の検討を行い、維持管理費についても見直しを行う。　</t>
    <rPh sb="2" eb="4">
      <t>ケイヒ</t>
    </rPh>
    <rPh sb="4" eb="6">
      <t>カイシュウ</t>
    </rPh>
    <rPh sb="6" eb="7">
      <t>リツ</t>
    </rPh>
    <rPh sb="8" eb="10">
      <t>ルイジ</t>
    </rPh>
    <rPh sb="10" eb="12">
      <t>ダンタイ</t>
    </rPh>
    <rPh sb="12" eb="14">
      <t>ヘイキン</t>
    </rPh>
    <rPh sb="14" eb="15">
      <t>アタイ</t>
    </rPh>
    <rPh sb="16" eb="18">
      <t>ドウトウ</t>
    </rPh>
    <rPh sb="18" eb="20">
      <t>テイド</t>
    </rPh>
    <rPh sb="28" eb="30">
      <t>オスイ</t>
    </rPh>
    <rPh sb="30" eb="32">
      <t>ショリ</t>
    </rPh>
    <rPh sb="32" eb="33">
      <t>ヒ</t>
    </rPh>
    <rPh sb="34" eb="37">
      <t>シヨウリョウ</t>
    </rPh>
    <rPh sb="38" eb="39">
      <t>マカナ</t>
    </rPh>
    <rPh sb="45" eb="47">
      <t>コンゴ</t>
    </rPh>
    <rPh sb="48" eb="51">
      <t>ロウキュウカ</t>
    </rPh>
    <rPh sb="54" eb="56">
      <t>イジ</t>
    </rPh>
    <rPh sb="56" eb="59">
      <t>カンリヒ</t>
    </rPh>
    <rPh sb="60" eb="62">
      <t>ゾウカ</t>
    </rPh>
    <rPh sb="63" eb="64">
      <t>カンガ</t>
    </rPh>
    <rPh sb="68" eb="71">
      <t>シヨウリョウ</t>
    </rPh>
    <rPh sb="72" eb="74">
      <t>カイテイ</t>
    </rPh>
    <rPh sb="75" eb="77">
      <t>ヒツヨウ</t>
    </rPh>
    <rPh sb="78" eb="79">
      <t>カンガ</t>
    </rPh>
    <rPh sb="85" eb="87">
      <t>ケイヒ</t>
    </rPh>
    <rPh sb="87" eb="89">
      <t>カイシュウ</t>
    </rPh>
    <rPh sb="89" eb="90">
      <t>リツ</t>
    </rPh>
    <rPh sb="91" eb="93">
      <t>ゲンショウ</t>
    </rPh>
    <rPh sb="96" eb="98">
      <t>オスイ</t>
    </rPh>
    <rPh sb="98" eb="100">
      <t>ショリ</t>
    </rPh>
    <rPh sb="100" eb="102">
      <t>ゲンカ</t>
    </rPh>
    <rPh sb="103" eb="105">
      <t>ゾウカ</t>
    </rPh>
    <rPh sb="111" eb="113">
      <t>レイワ</t>
    </rPh>
    <rPh sb="113" eb="115">
      <t>ガンネン</t>
    </rPh>
    <rPh sb="115" eb="116">
      <t>ド</t>
    </rPh>
    <rPh sb="119" eb="122">
      <t>シホンテキ</t>
    </rPh>
    <rPh sb="122" eb="124">
      <t>シュウシ</t>
    </rPh>
    <rPh sb="125" eb="126">
      <t>マカナ</t>
    </rPh>
    <rPh sb="130" eb="132">
      <t>ショクイン</t>
    </rPh>
    <rPh sb="132" eb="134">
      <t>キュウヨ</t>
    </rPh>
    <rPh sb="134" eb="135">
      <t>ヒ</t>
    </rPh>
    <rPh sb="136" eb="139">
      <t>シュウエキテキ</t>
    </rPh>
    <rPh sb="139" eb="141">
      <t>シュウシ</t>
    </rPh>
    <rPh sb="142" eb="143">
      <t>マカナ</t>
    </rPh>
    <rPh sb="158" eb="160">
      <t>キギョウ</t>
    </rPh>
    <rPh sb="160" eb="161">
      <t>サイ</t>
    </rPh>
    <rPh sb="161" eb="163">
      <t>ザンダカ</t>
    </rPh>
    <rPh sb="163" eb="164">
      <t>タイ</t>
    </rPh>
    <rPh sb="164" eb="166">
      <t>ジギョウ</t>
    </rPh>
    <rPh sb="166" eb="168">
      <t>キボ</t>
    </rPh>
    <rPh sb="168" eb="170">
      <t>ヒリツ</t>
    </rPh>
    <rPh sb="171" eb="173">
      <t>ルイジ</t>
    </rPh>
    <rPh sb="173" eb="175">
      <t>ダンタイ</t>
    </rPh>
    <rPh sb="175" eb="176">
      <t>オヨ</t>
    </rPh>
    <rPh sb="177" eb="179">
      <t>ゼンコク</t>
    </rPh>
    <rPh sb="179" eb="181">
      <t>ヘイキン</t>
    </rPh>
    <rPh sb="183" eb="184">
      <t>タカ</t>
    </rPh>
    <rPh sb="188" eb="190">
      <t>ヘイセイ</t>
    </rPh>
    <rPh sb="192" eb="193">
      <t>ネン</t>
    </rPh>
    <rPh sb="195" eb="198">
      <t>シチョウソン</t>
    </rPh>
    <rPh sb="198" eb="201">
      <t>セッチガタ</t>
    </rPh>
    <rPh sb="201" eb="204">
      <t>ジョウカソウ</t>
    </rPh>
    <rPh sb="204" eb="206">
      <t>コウジ</t>
    </rPh>
    <rPh sb="207" eb="209">
      <t>カイシ</t>
    </rPh>
    <rPh sb="213" eb="216">
      <t>コウジヒ</t>
    </rPh>
    <rPh sb="216" eb="217">
      <t>ブン</t>
    </rPh>
    <rPh sb="218" eb="219">
      <t>ヒ</t>
    </rPh>
    <rPh sb="220" eb="221">
      <t>ア</t>
    </rPh>
    <rPh sb="223" eb="225">
      <t>ヨウイン</t>
    </rPh>
    <rPh sb="237" eb="239">
      <t>セッチ</t>
    </rPh>
    <rPh sb="239" eb="241">
      <t>キスウ</t>
    </rPh>
    <rPh sb="242" eb="243">
      <t>オオ</t>
    </rPh>
    <rPh sb="252" eb="254">
      <t>イジ</t>
    </rPh>
    <rPh sb="254" eb="257">
      <t>カンリヒ</t>
    </rPh>
    <rPh sb="258" eb="260">
      <t>ゾウカ</t>
    </rPh>
    <rPh sb="274" eb="276">
      <t>コンゴ</t>
    </rPh>
    <rPh sb="277" eb="279">
      <t>タイサク</t>
    </rPh>
    <rPh sb="282" eb="285">
      <t>ゲスイドウ</t>
    </rPh>
    <rPh sb="285" eb="287">
      <t>ジギョウ</t>
    </rPh>
    <rPh sb="288" eb="289">
      <t>アワ</t>
    </rPh>
    <rPh sb="291" eb="293">
      <t>リョウキン</t>
    </rPh>
    <rPh sb="293" eb="295">
      <t>カイテイ</t>
    </rPh>
    <rPh sb="296" eb="298">
      <t>ケントウ</t>
    </rPh>
    <rPh sb="299" eb="300">
      <t>オコナ</t>
    </rPh>
    <rPh sb="302" eb="304">
      <t>イジ</t>
    </rPh>
    <rPh sb="304" eb="307">
      <t>カンリヒ</t>
    </rPh>
    <rPh sb="312" eb="314">
      <t>ミナオ</t>
    </rPh>
    <rPh sb="316" eb="317">
      <t>オコナ</t>
    </rPh>
    <phoneticPr fontId="4"/>
  </si>
  <si>
    <t xml:space="preserve"> 老朽化については、保守点検業務を毎月行っているが、設置後20年程経過している浄化槽もあり、今後は修繕等の維持管理費の増加が懸念される。
 引き続き適正な維持管理を行っていく。</t>
    <rPh sb="1" eb="4">
      <t>ロウキュウカ</t>
    </rPh>
    <rPh sb="10" eb="12">
      <t>ホシュ</t>
    </rPh>
    <rPh sb="12" eb="14">
      <t>テンケン</t>
    </rPh>
    <rPh sb="14" eb="16">
      <t>ギョウム</t>
    </rPh>
    <rPh sb="17" eb="19">
      <t>マイツキ</t>
    </rPh>
    <rPh sb="19" eb="20">
      <t>オコナ</t>
    </rPh>
    <rPh sb="26" eb="28">
      <t>セッチ</t>
    </rPh>
    <rPh sb="28" eb="29">
      <t>ゴ</t>
    </rPh>
    <rPh sb="31" eb="32">
      <t>ネン</t>
    </rPh>
    <rPh sb="32" eb="33">
      <t>ホド</t>
    </rPh>
    <rPh sb="33" eb="35">
      <t>ケイカ</t>
    </rPh>
    <rPh sb="39" eb="42">
      <t>ジョウカソウ</t>
    </rPh>
    <rPh sb="46" eb="48">
      <t>コンゴ</t>
    </rPh>
    <rPh sb="49" eb="51">
      <t>シュウゼン</t>
    </rPh>
    <rPh sb="51" eb="52">
      <t>トウ</t>
    </rPh>
    <rPh sb="53" eb="55">
      <t>イジ</t>
    </rPh>
    <rPh sb="55" eb="58">
      <t>カンリヒ</t>
    </rPh>
    <rPh sb="59" eb="61">
      <t>ゾウカ</t>
    </rPh>
    <rPh sb="62" eb="64">
      <t>ケネン</t>
    </rPh>
    <rPh sb="70" eb="71">
      <t>ヒ</t>
    </rPh>
    <rPh sb="72" eb="73">
      <t>ツヅ</t>
    </rPh>
    <rPh sb="74" eb="76">
      <t>テキセイ</t>
    </rPh>
    <rPh sb="77" eb="79">
      <t>イジ</t>
    </rPh>
    <rPh sb="79" eb="81">
      <t>カンリ</t>
    </rPh>
    <rPh sb="82" eb="83">
      <t>オコナ</t>
    </rPh>
    <phoneticPr fontId="4"/>
  </si>
  <si>
    <t xml:space="preserve"> 浄化槽整備については、年間設置基数40基を目標とし、水洗化普及率の向上を図り、生活環境の保全及び公衆衛生の向上を目指す。
 今後の経営については、令和2年度に策定した経営戦略に基づき、維持管理の見直しや料金改定等を検討することにより健全な経営を目指し、安全で安定した事業の継続に努める。</t>
    <rPh sb="1" eb="4">
      <t>ジョウカソウ</t>
    </rPh>
    <rPh sb="4" eb="6">
      <t>セイビ</t>
    </rPh>
    <rPh sb="12" eb="14">
      <t>ネンカン</t>
    </rPh>
    <rPh sb="14" eb="16">
      <t>セッチ</t>
    </rPh>
    <rPh sb="16" eb="18">
      <t>キスウ</t>
    </rPh>
    <rPh sb="20" eb="21">
      <t>キ</t>
    </rPh>
    <rPh sb="22" eb="24">
      <t>モクヒョウ</t>
    </rPh>
    <rPh sb="27" eb="30">
      <t>スイセンカ</t>
    </rPh>
    <rPh sb="30" eb="32">
      <t>フキュウ</t>
    </rPh>
    <rPh sb="32" eb="33">
      <t>リツ</t>
    </rPh>
    <rPh sb="34" eb="36">
      <t>コウジョウ</t>
    </rPh>
    <rPh sb="37" eb="38">
      <t>ハカ</t>
    </rPh>
    <rPh sb="40" eb="42">
      <t>セイカツ</t>
    </rPh>
    <rPh sb="42" eb="44">
      <t>カンキョウ</t>
    </rPh>
    <rPh sb="45" eb="47">
      <t>ホゼン</t>
    </rPh>
    <rPh sb="47" eb="48">
      <t>オヨ</t>
    </rPh>
    <rPh sb="49" eb="51">
      <t>コウシュウ</t>
    </rPh>
    <rPh sb="51" eb="53">
      <t>エイセイ</t>
    </rPh>
    <rPh sb="54" eb="56">
      <t>コウジョウ</t>
    </rPh>
    <rPh sb="57" eb="59">
      <t>メザ</t>
    </rPh>
    <rPh sb="63" eb="65">
      <t>コンゴ</t>
    </rPh>
    <rPh sb="66" eb="68">
      <t>ケイエイ</t>
    </rPh>
    <rPh sb="74" eb="76">
      <t>レイワ</t>
    </rPh>
    <rPh sb="77" eb="79">
      <t>ネンド</t>
    </rPh>
    <rPh sb="80" eb="82">
      <t>サクテイ</t>
    </rPh>
    <rPh sb="84" eb="86">
      <t>ケイエイ</t>
    </rPh>
    <rPh sb="86" eb="88">
      <t>センリャク</t>
    </rPh>
    <rPh sb="89" eb="90">
      <t>モト</t>
    </rPh>
    <rPh sb="93" eb="95">
      <t>イジ</t>
    </rPh>
    <rPh sb="95" eb="97">
      <t>カンリ</t>
    </rPh>
    <rPh sb="98" eb="100">
      <t>ミナオ</t>
    </rPh>
    <rPh sb="102" eb="104">
      <t>リョウキン</t>
    </rPh>
    <rPh sb="104" eb="106">
      <t>カイテイ</t>
    </rPh>
    <rPh sb="106" eb="107">
      <t>トウ</t>
    </rPh>
    <rPh sb="108" eb="110">
      <t>ケントウ</t>
    </rPh>
    <rPh sb="117" eb="119">
      <t>ケンゼン</t>
    </rPh>
    <rPh sb="120" eb="122">
      <t>ケイエイ</t>
    </rPh>
    <rPh sb="123" eb="125">
      <t>メザ</t>
    </rPh>
    <rPh sb="127" eb="129">
      <t>アンゼン</t>
    </rPh>
    <rPh sb="130" eb="132">
      <t>アンテイ</t>
    </rPh>
    <rPh sb="134" eb="136">
      <t>ジギョウ</t>
    </rPh>
    <rPh sb="137" eb="139">
      <t>ケイゾク</t>
    </rPh>
    <rPh sb="140" eb="141">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</si>
</sst>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74C-4D43-B3DE-D901638AAEE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74C-4D43-B3DE-D901638AAEE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A05F-4268-8AC7-EF1DB7BC1EF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61.55</c:v>
                </c:pt>
                <c:pt idx="1">
                  <c:v>57.22</c:v>
                </c:pt>
                <c:pt idx="2">
                  <c:v>59.94</c:v>
                </c:pt>
                <c:pt idx="3">
                  <c:v>59.64</c:v>
                </c:pt>
                <c:pt idx="4">
                  <c:v>58.19</c:v>
                </c:pt>
              </c:numCache>
            </c:numRef>
          </c:val>
          <c:smooth val="0"/>
          <c:extLst>
            <c:ext xmlns:c16="http://schemas.microsoft.com/office/drawing/2014/chart" uri="{C3380CC4-5D6E-409C-BE32-E72D297353CC}">
              <c16:uniqueId val="{00000001-A05F-4268-8AC7-EF1DB7BC1EF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0C5B-4AC6-9F85-4C4B865B4F0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67.489999999999995</c:v>
                </c:pt>
                <c:pt idx="1">
                  <c:v>67.290000000000006</c:v>
                </c:pt>
                <c:pt idx="2">
                  <c:v>89.66</c:v>
                </c:pt>
                <c:pt idx="3">
                  <c:v>90.63</c:v>
                </c:pt>
                <c:pt idx="4">
                  <c:v>87.8</c:v>
                </c:pt>
              </c:numCache>
            </c:numRef>
          </c:val>
          <c:smooth val="0"/>
          <c:extLst>
            <c:ext xmlns:c16="http://schemas.microsoft.com/office/drawing/2014/chart" uri="{C3380CC4-5D6E-409C-BE32-E72D297353CC}">
              <c16:uniqueId val="{00000001-0C5B-4AC6-9F85-4C4B865B4F0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4A4D-400D-9460-437343500FD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4D-400D-9460-437343500FD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48D-427C-9853-6294698E84D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8D-427C-9853-6294698E84D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5C1-4A66-922D-E4DCA5F4A60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C1-4A66-922D-E4DCA5F4A60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E28-40C7-8A52-2548D8E9106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28-40C7-8A52-2548D8E9106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2DF-4E95-8BFA-0290C748854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DF-4E95-8BFA-0290C748854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735.87</c:v>
                </c:pt>
                <c:pt idx="1">
                  <c:v>719.23</c:v>
                </c:pt>
                <c:pt idx="2">
                  <c:v>790.7</c:v>
                </c:pt>
                <c:pt idx="3">
                  <c:v>783.04</c:v>
                </c:pt>
                <c:pt idx="4">
                  <c:v>787.02</c:v>
                </c:pt>
              </c:numCache>
            </c:numRef>
          </c:val>
          <c:extLst>
            <c:ext xmlns:c16="http://schemas.microsoft.com/office/drawing/2014/chart" uri="{C3380CC4-5D6E-409C-BE32-E72D297353CC}">
              <c16:uniqueId val="{00000000-E38E-410C-A9BA-79F4DB15E92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413.5</c:v>
                </c:pt>
                <c:pt idx="1">
                  <c:v>407.42</c:v>
                </c:pt>
                <c:pt idx="2">
                  <c:v>296.89</c:v>
                </c:pt>
                <c:pt idx="3">
                  <c:v>270.57</c:v>
                </c:pt>
                <c:pt idx="4">
                  <c:v>294.27</c:v>
                </c:pt>
              </c:numCache>
            </c:numRef>
          </c:val>
          <c:smooth val="0"/>
          <c:extLst>
            <c:ext xmlns:c16="http://schemas.microsoft.com/office/drawing/2014/chart" uri="{C3380CC4-5D6E-409C-BE32-E72D297353CC}">
              <c16:uniqueId val="{00000001-E38E-410C-A9BA-79F4DB15E92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56.82</c:v>
                </c:pt>
                <c:pt idx="1">
                  <c:v>57.72</c:v>
                </c:pt>
                <c:pt idx="2">
                  <c:v>81.790000000000006</c:v>
                </c:pt>
                <c:pt idx="3">
                  <c:v>79.22</c:v>
                </c:pt>
                <c:pt idx="4">
                  <c:v>58.55</c:v>
                </c:pt>
              </c:numCache>
            </c:numRef>
          </c:val>
          <c:extLst>
            <c:ext xmlns:c16="http://schemas.microsoft.com/office/drawing/2014/chart" uri="{C3380CC4-5D6E-409C-BE32-E72D297353CC}">
              <c16:uniqueId val="{00000000-B5DB-4722-AFAE-DBFAFE3A9E8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55.84</c:v>
                </c:pt>
                <c:pt idx="1">
                  <c:v>57.08</c:v>
                </c:pt>
                <c:pt idx="2">
                  <c:v>63.06</c:v>
                </c:pt>
                <c:pt idx="3">
                  <c:v>62.5</c:v>
                </c:pt>
                <c:pt idx="4">
                  <c:v>60.59</c:v>
                </c:pt>
              </c:numCache>
            </c:numRef>
          </c:val>
          <c:smooth val="0"/>
          <c:extLst>
            <c:ext xmlns:c16="http://schemas.microsoft.com/office/drawing/2014/chart" uri="{C3380CC4-5D6E-409C-BE32-E72D297353CC}">
              <c16:uniqueId val="{00000001-B5DB-4722-AFAE-DBFAFE3A9E8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268.85000000000002</c:v>
                </c:pt>
                <c:pt idx="1">
                  <c:v>271.38</c:v>
                </c:pt>
                <c:pt idx="2">
                  <c:v>189.34</c:v>
                </c:pt>
                <c:pt idx="3">
                  <c:v>199.26</c:v>
                </c:pt>
                <c:pt idx="4">
                  <c:v>266.33999999999997</c:v>
                </c:pt>
              </c:numCache>
            </c:numRef>
          </c:val>
          <c:extLst>
            <c:ext xmlns:c16="http://schemas.microsoft.com/office/drawing/2014/chart" uri="{C3380CC4-5D6E-409C-BE32-E72D297353CC}">
              <c16:uniqueId val="{00000000-2832-439B-B782-E947CFB589F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287.57</c:v>
                </c:pt>
                <c:pt idx="1">
                  <c:v>286.86</c:v>
                </c:pt>
                <c:pt idx="2">
                  <c:v>264.77</c:v>
                </c:pt>
                <c:pt idx="3">
                  <c:v>269.33</c:v>
                </c:pt>
                <c:pt idx="4">
                  <c:v>280.23</c:v>
                </c:pt>
              </c:numCache>
            </c:numRef>
          </c:val>
          <c:smooth val="0"/>
          <c:extLst>
            <c:ext xmlns:c16="http://schemas.microsoft.com/office/drawing/2014/chart" uri="{C3380CC4-5D6E-409C-BE32-E72D297353CC}">
              <c16:uniqueId val="{00000001-2832-439B-B782-E947CFB589F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熊本県　南関町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K2</v>
      </c>
      <c r="X8" s="72"/>
      <c r="Y8" s="72"/>
      <c r="Z8" s="72"/>
      <c r="AA8" s="72"/>
      <c r="AB8" s="72"/>
      <c r="AC8" s="72"/>
      <c r="AD8" s="73" t="str">
        <f>データ!$M$6</f>
        <v>非設置</v>
      </c>
      <c r="AE8" s="73"/>
      <c r="AF8" s="73"/>
      <c r="AG8" s="73"/>
      <c r="AH8" s="73"/>
      <c r="AI8" s="73"/>
      <c r="AJ8" s="73"/>
      <c r="AK8" s="3"/>
      <c r="AL8" s="69">
        <f>データ!S6</f>
        <v>9450</v>
      </c>
      <c r="AM8" s="69"/>
      <c r="AN8" s="69"/>
      <c r="AO8" s="69"/>
      <c r="AP8" s="69"/>
      <c r="AQ8" s="69"/>
      <c r="AR8" s="69"/>
      <c r="AS8" s="69"/>
      <c r="AT8" s="68">
        <f>データ!T6</f>
        <v>68.92</v>
      </c>
      <c r="AU8" s="68"/>
      <c r="AV8" s="68"/>
      <c r="AW8" s="68"/>
      <c r="AX8" s="68"/>
      <c r="AY8" s="68"/>
      <c r="AZ8" s="68"/>
      <c r="BA8" s="68"/>
      <c r="BB8" s="68">
        <f>データ!U6</f>
        <v>137.12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23.07</v>
      </c>
      <c r="Q10" s="68"/>
      <c r="R10" s="68"/>
      <c r="S10" s="68"/>
      <c r="T10" s="68"/>
      <c r="U10" s="68"/>
      <c r="V10" s="68"/>
      <c r="W10" s="68">
        <f>データ!Q6</f>
        <v>100</v>
      </c>
      <c r="X10" s="68"/>
      <c r="Y10" s="68"/>
      <c r="Z10" s="68"/>
      <c r="AA10" s="68"/>
      <c r="AB10" s="68"/>
      <c r="AC10" s="68"/>
      <c r="AD10" s="69">
        <f>データ!R6</f>
        <v>3520</v>
      </c>
      <c r="AE10" s="69"/>
      <c r="AF10" s="69"/>
      <c r="AG10" s="69"/>
      <c r="AH10" s="69"/>
      <c r="AI10" s="69"/>
      <c r="AJ10" s="69"/>
      <c r="AK10" s="2"/>
      <c r="AL10" s="69">
        <f>データ!V6</f>
        <v>2159</v>
      </c>
      <c r="AM10" s="69"/>
      <c r="AN10" s="69"/>
      <c r="AO10" s="69"/>
      <c r="AP10" s="69"/>
      <c r="AQ10" s="69"/>
      <c r="AR10" s="69"/>
      <c r="AS10" s="69"/>
      <c r="AT10" s="68">
        <f>データ!W6</f>
        <v>67.78</v>
      </c>
      <c r="AU10" s="68"/>
      <c r="AV10" s="68"/>
      <c r="AW10" s="68"/>
      <c r="AX10" s="68"/>
      <c r="AY10" s="68"/>
      <c r="AZ10" s="68"/>
      <c r="BA10" s="68"/>
      <c r="BB10" s="68">
        <f>データ!X6</f>
        <v>31.85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【314.13】</v>
      </c>
      <c r="I86" s="26" t="str">
        <f>データ!CA6</f>
        <v>【58.42】</v>
      </c>
      <c r="J86" s="26" t="str">
        <f>データ!CL6</f>
        <v>【282.28】</v>
      </c>
      <c r="K86" s="26" t="str">
        <f>データ!CW6</f>
        <v>【57.83】</v>
      </c>
      <c r="L86" s="26" t="str">
        <f>データ!DH6</f>
        <v>【77.67】</v>
      </c>
      <c r="M86" s="26" t="s">
        <v>43</v>
      </c>
      <c r="N86" s="26" t="s">
        <v>43</v>
      </c>
      <c r="O86" s="26" t="str">
        <f>データ!EO6</f>
        <v>【-】</v>
      </c>
    </row>
  </sheetData>
  <sheetProtection algorithmName="SHA-512" hashValue="UPqgJgPro8qcGWgmNnjU4AZ9jiLt2o/Lp06epzEKzEuW3UAVmCKnmmuvVKobrVbpyYxIagnBC6Y1nOiNXGqOhw==" saltValue="NIsPlnCQkitt2CtYGn/wb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433675</v>
      </c>
      <c r="D6" s="33">
        <f t="shared" si="3"/>
        <v>47</v>
      </c>
      <c r="E6" s="33">
        <f t="shared" si="3"/>
        <v>18</v>
      </c>
      <c r="F6" s="33">
        <f t="shared" si="3"/>
        <v>0</v>
      </c>
      <c r="G6" s="33">
        <f t="shared" si="3"/>
        <v>0</v>
      </c>
      <c r="H6" s="33" t="str">
        <f t="shared" si="3"/>
        <v>熊本県　南関町</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23.07</v>
      </c>
      <c r="Q6" s="34">
        <f t="shared" si="3"/>
        <v>100</v>
      </c>
      <c r="R6" s="34">
        <f t="shared" si="3"/>
        <v>3520</v>
      </c>
      <c r="S6" s="34">
        <f t="shared" si="3"/>
        <v>9450</v>
      </c>
      <c r="T6" s="34">
        <f t="shared" si="3"/>
        <v>68.92</v>
      </c>
      <c r="U6" s="34">
        <f t="shared" si="3"/>
        <v>137.12</v>
      </c>
      <c r="V6" s="34">
        <f t="shared" si="3"/>
        <v>2159</v>
      </c>
      <c r="W6" s="34">
        <f t="shared" si="3"/>
        <v>67.78</v>
      </c>
      <c r="X6" s="34">
        <f t="shared" si="3"/>
        <v>31.85</v>
      </c>
      <c r="Y6" s="35">
        <f>IF(Y7="",NA(),Y7)</f>
        <v>100</v>
      </c>
      <c r="Z6" s="35">
        <f t="shared" ref="Z6:AH6" si="4">IF(Z7="",NA(),Z7)</f>
        <v>100</v>
      </c>
      <c r="AA6" s="35">
        <f t="shared" si="4"/>
        <v>100</v>
      </c>
      <c r="AB6" s="35">
        <f t="shared" si="4"/>
        <v>100</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735.87</v>
      </c>
      <c r="BG6" s="35">
        <f t="shared" ref="BG6:BO6" si="7">IF(BG7="",NA(),BG7)</f>
        <v>719.23</v>
      </c>
      <c r="BH6" s="35">
        <f t="shared" si="7"/>
        <v>790.7</v>
      </c>
      <c r="BI6" s="35">
        <f t="shared" si="7"/>
        <v>783.04</v>
      </c>
      <c r="BJ6" s="35">
        <f t="shared" si="7"/>
        <v>787.02</v>
      </c>
      <c r="BK6" s="35">
        <f t="shared" si="7"/>
        <v>413.5</v>
      </c>
      <c r="BL6" s="35">
        <f t="shared" si="7"/>
        <v>407.42</v>
      </c>
      <c r="BM6" s="35">
        <f t="shared" si="7"/>
        <v>296.89</v>
      </c>
      <c r="BN6" s="35">
        <f t="shared" si="7"/>
        <v>270.57</v>
      </c>
      <c r="BO6" s="35">
        <f t="shared" si="7"/>
        <v>294.27</v>
      </c>
      <c r="BP6" s="34" t="str">
        <f>IF(BP7="","",IF(BP7="-","【-】","【"&amp;SUBSTITUTE(TEXT(BP7,"#,##0.00"),"-","△")&amp;"】"))</f>
        <v>【314.13】</v>
      </c>
      <c r="BQ6" s="35">
        <f>IF(BQ7="",NA(),BQ7)</f>
        <v>56.82</v>
      </c>
      <c r="BR6" s="35">
        <f t="shared" ref="BR6:BZ6" si="8">IF(BR7="",NA(),BR7)</f>
        <v>57.72</v>
      </c>
      <c r="BS6" s="35">
        <f t="shared" si="8"/>
        <v>81.790000000000006</v>
      </c>
      <c r="BT6" s="35">
        <f t="shared" si="8"/>
        <v>79.22</v>
      </c>
      <c r="BU6" s="35">
        <f t="shared" si="8"/>
        <v>58.55</v>
      </c>
      <c r="BV6" s="35">
        <f t="shared" si="8"/>
        <v>55.84</v>
      </c>
      <c r="BW6" s="35">
        <f t="shared" si="8"/>
        <v>57.08</v>
      </c>
      <c r="BX6" s="35">
        <f t="shared" si="8"/>
        <v>63.06</v>
      </c>
      <c r="BY6" s="35">
        <f t="shared" si="8"/>
        <v>62.5</v>
      </c>
      <c r="BZ6" s="35">
        <f t="shared" si="8"/>
        <v>60.59</v>
      </c>
      <c r="CA6" s="34" t="str">
        <f>IF(CA7="","",IF(CA7="-","【-】","【"&amp;SUBSTITUTE(TEXT(CA7,"#,##0.00"),"-","△")&amp;"】"))</f>
        <v>【58.42】</v>
      </c>
      <c r="CB6" s="35">
        <f>IF(CB7="",NA(),CB7)</f>
        <v>268.85000000000002</v>
      </c>
      <c r="CC6" s="35">
        <f t="shared" ref="CC6:CK6" si="9">IF(CC7="",NA(),CC7)</f>
        <v>271.38</v>
      </c>
      <c r="CD6" s="35">
        <f t="shared" si="9"/>
        <v>189.34</v>
      </c>
      <c r="CE6" s="35">
        <f t="shared" si="9"/>
        <v>199.26</v>
      </c>
      <c r="CF6" s="35">
        <f t="shared" si="9"/>
        <v>266.33999999999997</v>
      </c>
      <c r="CG6" s="35">
        <f t="shared" si="9"/>
        <v>287.57</v>
      </c>
      <c r="CH6" s="35">
        <f t="shared" si="9"/>
        <v>286.86</v>
      </c>
      <c r="CI6" s="35">
        <f t="shared" si="9"/>
        <v>264.77</v>
      </c>
      <c r="CJ6" s="35">
        <f t="shared" si="9"/>
        <v>269.33</v>
      </c>
      <c r="CK6" s="35">
        <f t="shared" si="9"/>
        <v>280.23</v>
      </c>
      <c r="CL6" s="34" t="str">
        <f>IF(CL7="","",IF(CL7="-","【-】","【"&amp;SUBSTITUTE(TEXT(CL7,"#,##0.00"),"-","△")&amp;"】"))</f>
        <v>【282.28】</v>
      </c>
      <c r="CM6" s="35">
        <f>IF(CM7="",NA(),CM7)</f>
        <v>100</v>
      </c>
      <c r="CN6" s="35">
        <f t="shared" ref="CN6:CV6" si="10">IF(CN7="",NA(),CN7)</f>
        <v>100</v>
      </c>
      <c r="CO6" s="35">
        <f t="shared" si="10"/>
        <v>100</v>
      </c>
      <c r="CP6" s="35">
        <f t="shared" si="10"/>
        <v>100</v>
      </c>
      <c r="CQ6" s="35">
        <f t="shared" si="10"/>
        <v>100</v>
      </c>
      <c r="CR6" s="35">
        <f t="shared" si="10"/>
        <v>61.55</v>
      </c>
      <c r="CS6" s="35">
        <f t="shared" si="10"/>
        <v>57.22</v>
      </c>
      <c r="CT6" s="35">
        <f t="shared" si="10"/>
        <v>59.94</v>
      </c>
      <c r="CU6" s="35">
        <f t="shared" si="10"/>
        <v>59.64</v>
      </c>
      <c r="CV6" s="35">
        <f t="shared" si="10"/>
        <v>58.19</v>
      </c>
      <c r="CW6" s="34" t="str">
        <f>IF(CW7="","",IF(CW7="-","【-】","【"&amp;SUBSTITUTE(TEXT(CW7,"#,##0.00"),"-","△")&amp;"】"))</f>
        <v>【57.83】</v>
      </c>
      <c r="CX6" s="35">
        <f>IF(CX7="",NA(),CX7)</f>
        <v>100</v>
      </c>
      <c r="CY6" s="35">
        <f t="shared" ref="CY6:DG6" si="11">IF(CY7="",NA(),CY7)</f>
        <v>100</v>
      </c>
      <c r="CZ6" s="35">
        <f t="shared" si="11"/>
        <v>100</v>
      </c>
      <c r="DA6" s="35">
        <f t="shared" si="11"/>
        <v>100</v>
      </c>
      <c r="DB6" s="35">
        <f t="shared" si="11"/>
        <v>100</v>
      </c>
      <c r="DC6" s="35">
        <f t="shared" si="11"/>
        <v>67.489999999999995</v>
      </c>
      <c r="DD6" s="35">
        <f t="shared" si="11"/>
        <v>67.290000000000006</v>
      </c>
      <c r="DE6" s="35">
        <f t="shared" si="11"/>
        <v>89.66</v>
      </c>
      <c r="DF6" s="35">
        <f t="shared" si="11"/>
        <v>90.63</v>
      </c>
      <c r="DG6" s="35">
        <f t="shared" si="11"/>
        <v>87.8</v>
      </c>
      <c r="DH6" s="34" t="str">
        <f>IF(DH7="","",IF(DH7="-","【-】","【"&amp;SUBSTITUTE(TEXT(DH7,"#,##0.00"),"-","△")&amp;"】"))</f>
        <v>【77.67】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2020</v>
      </c>
      <c r="C7" s="37">
        <v>433675</v>
      </c>
      <c r="D7" s="37">
        <v>47</v>
      </c>
      <c r="E7" s="37">
        <v>18</v>
      </c>
      <c r="F7" s="37">
        <v>0</v>
      </c>
      <c r="G7" s="37">
        <v>0</v>
      </c>
      <c r="H7" s="37" t="s">
        <v>97</v>
      </c>
      <c r="I7" s="37" t="s">
        <v>98</v>
      </c>
      <c r="J7" s="37" t="s">
        <v>99</v>
      </c>
      <c r="K7" s="37" t="s">
        <v>100</v>
      </c>
      <c r="L7" s="37" t="s">
        <v>101</v>
      </c>
      <c r="M7" s="37" t="s">
        <v>102</v>
      </c>
      <c r="N7" s="38" t="s">
        <v>103</v>
      </c>
      <c r="O7" s="38" t="s">
        <v>104</v>
      </c>
      <c r="P7" s="38">
        <v>23.07</v>
      </c>
      <c r="Q7" s="38">
        <v>100</v>
      </c>
      <c r="R7" s="38">
        <v>3520</v>
      </c>
      <c r="S7" s="38">
        <v>9450</v>
      </c>
      <c r="T7" s="38">
        <v>68.92</v>
      </c>
      <c r="U7" s="38">
        <v>137.12</v>
      </c>
      <c r="V7" s="38">
        <v>2159</v>
      </c>
      <c r="W7" s="38">
        <v>67.78</v>
      </c>
      <c r="X7" s="38">
        <v>31.85</v>
      </c>
      <c r="Y7" s="38">
        <v>100</v>
      </c>
      <c r="Z7" s="38">
        <v>100</v>
      </c>
      <c r="AA7" s="38">
        <v>100</v>
      </c>
      <c r="AB7" s="38">
        <v>100</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735.87</v>
      </c>
      <c r="BG7" s="38">
        <v>719.23</v>
      </c>
      <c r="BH7" s="38">
        <v>790.7</v>
      </c>
      <c r="BI7" s="38">
        <v>783.04</v>
      </c>
      <c r="BJ7" s="38">
        <v>787.02</v>
      </c>
      <c r="BK7" s="38">
        <v>413.5</v>
      </c>
      <c r="BL7" s="38">
        <v>407.42</v>
      </c>
      <c r="BM7" s="38">
        <v>296.89</v>
      </c>
      <c r="BN7" s="38">
        <v>270.57</v>
      </c>
      <c r="BO7" s="38">
        <v>294.27</v>
      </c>
      <c r="BP7" s="38">
        <v>314.13</v>
      </c>
      <c r="BQ7" s="38">
        <v>56.82</v>
      </c>
      <c r="BR7" s="38">
        <v>57.72</v>
      </c>
      <c r="BS7" s="38">
        <v>81.790000000000006</v>
      </c>
      <c r="BT7" s="38">
        <v>79.22</v>
      </c>
      <c r="BU7" s="38">
        <v>58.55</v>
      </c>
      <c r="BV7" s="38">
        <v>55.84</v>
      </c>
      <c r="BW7" s="38">
        <v>57.08</v>
      </c>
      <c r="BX7" s="38">
        <v>63.06</v>
      </c>
      <c r="BY7" s="38">
        <v>62.5</v>
      </c>
      <c r="BZ7" s="38">
        <v>60.59</v>
      </c>
      <c r="CA7" s="38">
        <v>58.42</v>
      </c>
      <c r="CB7" s="38">
        <v>268.85000000000002</v>
      </c>
      <c r="CC7" s="38">
        <v>271.38</v>
      </c>
      <c r="CD7" s="38">
        <v>189.34</v>
      </c>
      <c r="CE7" s="38">
        <v>199.26</v>
      </c>
      <c r="CF7" s="38">
        <v>266.33999999999997</v>
      </c>
      <c r="CG7" s="38">
        <v>287.57</v>
      </c>
      <c r="CH7" s="38">
        <v>286.86</v>
      </c>
      <c r="CI7" s="38">
        <v>264.77</v>
      </c>
      <c r="CJ7" s="38">
        <v>269.33</v>
      </c>
      <c r="CK7" s="38">
        <v>280.23</v>
      </c>
      <c r="CL7" s="38">
        <v>282.27999999999997</v>
      </c>
      <c r="CM7" s="38">
        <v>100</v>
      </c>
      <c r="CN7" s="38">
        <v>100</v>
      </c>
      <c r="CO7" s="38">
        <v>100</v>
      </c>
      <c r="CP7" s="38">
        <v>100</v>
      </c>
      <c r="CQ7" s="38">
        <v>100</v>
      </c>
      <c r="CR7" s="38">
        <v>61.55</v>
      </c>
      <c r="CS7" s="38">
        <v>57.22</v>
      </c>
      <c r="CT7" s="38">
        <v>59.94</v>
      </c>
      <c r="CU7" s="38">
        <v>59.64</v>
      </c>
      <c r="CV7" s="38">
        <v>58.19</v>
      </c>
      <c r="CW7" s="38">
        <v>57.83</v>
      </c>
      <c r="CX7" s="38">
        <v>100</v>
      </c>
      <c r="CY7" s="38">
        <v>100</v>
      </c>
      <c r="CZ7" s="38">
        <v>100</v>
      </c>
      <c r="DA7" s="38">
        <v>100</v>
      </c>
      <c r="DB7" s="38">
        <v>100</v>
      </c>
      <c r="DC7" s="38">
        <v>67.489999999999995</v>
      </c>
      <c r="DD7" s="38">
        <v>67.290000000000006</v>
      </c>
      <c r="DE7" s="38">
        <v>89.66</v>
      </c>
      <c r="DF7" s="38">
        <v>90.63</v>
      </c>
      <c r="DG7" s="38">
        <v>87.8</v>
      </c>
      <c r="DH7" s="38">
        <v>77.67</v>
      </c>
      <c r="DI7" s="38"/>
      <c r="DJ7" s="38"/>
      <c r="DK7" s="38"/>
      <c r="DL7" s="38"/>
      <c r="DM7" s="38"/>
      <c r="DN7" s="38"/>
      <c r="DO7" s="38"/>
      <c r="DP7" s="38"/>
      <c r="DQ7" s="38"/>
      <c r="DR7" s="38"/>
      <c r="DS7" s="38"/>
      <c r="DT7" s="38"/>
      <c r="DU7" s="38"/>
      <c r="DV7" s="38"/>
      <c r="DW7" s="38"/>
      <c r="DX7" s="38"/>
      <c r="DY7" s="38"/>
      <c r="DZ7" s="38"/>
      <c r="EA7" s="38"/>
      <c r="EB7" s="38"/>
      <c r="EC7" s="38"/>
      <c r="ED7" s="38"/>
      <c r="EE7" s="38" t="s">
        <v>103</v>
      </c>
      <c r="EF7" s="38" t="s">
        <v>103</v>
      </c>
      <c r="EG7" s="38" t="s">
        <v>103</v>
      </c>
      <c r="EH7" s="38" t="s">
        <v>103</v>
      </c>
      <c r="EI7" s="38" t="s">
        <v>103</v>
      </c>
      <c r="EJ7" s="38" t="s">
        <v>103</v>
      </c>
      <c r="EK7" s="38" t="s">
        <v>103</v>
      </c>
      <c r="EL7" s="38" t="s">
        <v>103</v>
      </c>
      <c r="EM7" s="38" t="s">
        <v>103</v>
      </c>
      <c r="EN7" s="38" t="s">
        <v>103</v>
      </c>
      <c r="EO7" s="38" t="s">
        <v>103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113</v>
      </c>
      <c r="D13" t="s">
        <v>112</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2022-01-10T23:45:02Z</cp:lastPrinted>
  <dcterms:created xsi:type="dcterms:W3CDTF">2021-12-03T08:12:02Z</dcterms:created>
  <dcterms:modified xsi:type="dcterms:W3CDTF">2022-02-16T07:54:53Z</dcterms:modified>
  <cp:category/>
</cp:coreProperties>
</file>