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02 八代市\下水道（法非適）\"/>
    </mc:Choice>
  </mc:AlternateContent>
  <workbookProtection workbookAlgorithmName="SHA-512" workbookHashValue="BpN0D6LOiK2axK4GGgPa5W3bE8ZMvjpiaglJ1Ed4FeTAcyoO/dZEqP0i8jyjXhgNaDupM8QzHB/pu2HvH9amAQ==" workbookSaltValue="Wz1b/FiUlztopejUU+OhJQ==" workbookSpinCount="100000" lockStructure="1"/>
  <bookViews>
    <workbookView xWindow="0" yWindow="0" windowWidth="2049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W10" i="4"/>
  <c r="B10" i="4"/>
  <c r="BB8" i="4"/>
  <c r="AD8" i="4"/>
  <c r="W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<sst xmlns="http://schemas.openxmlformats.org/spreadsheetml/2006/main" count="247" uniqueCount="119">
  <si>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</si>
  <si>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</si>
  <si>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</si>
  <si>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</si>
  <si>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</si>
  <si>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</si>
  <si>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</si>
  <si>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</si>
  <si>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</si>
  <si>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</si>
  <si>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</si>
  <si>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</si>
  <si>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</si>
  <si>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</si>
  <si>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</si>
  <si>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</si>
  <si>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</si>
  <si>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</si>
  <si>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</si>
  <si>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</si>
  <si>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</si>
  <si>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</si>
  <si>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</si>
  <si>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</si>
  <si>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</si>
  <si>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</si>
  <si>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</si>
  <si>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</si>
  <si>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</si>
  <si>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</si>
  <si>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</si>
  <si>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</si>
  <si>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</si>
  <si>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</si>
  <si>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</si>
  <si>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</si>
  <si>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</si>
  <si>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</si>
  <si>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</si>
  <si>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</si>
  <si>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</si>
  <si>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</si>
  <si>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</si>
  <si>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</si>
  <si>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</si>
  <si>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</si>
  <si>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</si>
  <si>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</si>
  <si>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</si>
  <si>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</si>
  <si>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</si>
  <si>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</si>
  <si>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</si>
  <si>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</si>
  <si>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</si>
  <si>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</si>
  <si>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</si>
  <si>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</si>
  <si>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</si>
  <si>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</si>
  <si>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</si>
  <si>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</si>
  <si>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</si>
  <si>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</si>
  <si>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</si>
  <si>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</si>
  <si>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</si>
  <si>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</si>
  <si>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</si>
  <si>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</si>
  <si>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</si>
  <si>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</si>
  <si>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</si>
  <si>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</si>
  <si>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</si>
  <si>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</si>
  <si>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</si>
  <si>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</si>
  <si>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</si>
  <si>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</si>
  <si>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</si>
  <si>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</si>
  <si>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</si>
  <si>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</si>
  <si>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</si>
  <si>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</si>
  <si>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</si>
  <si>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</si>
  <si>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</si>
  <si>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</si>
  <si>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</si>
  <si>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</si>
  <si>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</si>
  <si>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</si>
  <si>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</si>
  <si>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</si>
  <si>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</si>
  <si>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</si>
  <si>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</si>
  <si>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</si>
  <si>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</si>
  <si>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</si>
  <si>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</si>
  <si>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</si>
  <si>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</si>
  <si>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</si>
  <si>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</si>
  <si>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</si>
  <si>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</si>
  <si>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</si>
  <si>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</si>
  <si>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</si>
  <si>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</si>
  <si>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</si>
  <si>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</si>
  <si>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</si>
  <si>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①収益的収支比率・⑤経費回収率
　事業の運営に必要な費用を収益で賄えていない状況にあることから、今後も歳出の削減と収入の確保に努め、経営改善を図っていきます。
④企業債残高対事業規模比率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t>
    <phoneticPr fontId="4"/>
  </si>
  <si>
    <t>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</si>
  <si>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全体的に類似団体より悪い数値となっています。
　事業地域が山間部の農村地域であり、維持管理費が多額になることが主な要因と思われます。
　今後も人口減少に伴い収入減となることが予想されることから、更なる歳出削減に努めるとともに、安定的な事業運営を目指して事業の見直しを行っていきます。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</si>
</sst>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1-4B89-B07F-C1BC78022C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F1-4B89-B07F-C1BC78022C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39.47</c:v>
                </c:pt>
                <c:pt idx="1">
                  <c:v>38.380000000000003</c:v>
                </c:pt>
                <c:pt idx="2">
                  <c:v>36.19</c:v>
                </c:pt>
                <c:pt idx="3">
                  <c:v>36.25</c:v>
                </c:pt>
                <c:pt idx="4">
                  <c:v>34.549999999999997</c:v>
                </c:pt>
              </c:numCache>
            </c:numRef>
          </c:val>
          <c:extLst>
            <c:ext xmlns:c16="http://schemas.microsoft.com/office/drawing/2014/chart" uri="{C3380CC4-5D6E-409C-BE32-E72D297353CC}">
              <c16:uniqueId val="{00000000-76EC-45B2-AF3F-E7C3041DF9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76EC-45B2-AF3F-E7C3041DF9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13-4294-9594-A33A639088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BF13-4294-9594-A33A639088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93.54</c:v>
                </c:pt>
                <c:pt idx="1">
                  <c:v>95.74</c:v>
                </c:pt>
                <c:pt idx="2">
                  <c:v>95.24</c:v>
                </c:pt>
                <c:pt idx="3">
                  <c:v>96.94</c:v>
                </c:pt>
                <c:pt idx="4">
                  <c:v>97.97</c:v>
                </c:pt>
              </c:numCache>
            </c:numRef>
          </c:val>
          <c:extLst>
            <c:ext xmlns:c16="http://schemas.microsoft.com/office/drawing/2014/chart" uri="{C3380CC4-5D6E-409C-BE32-E72D297353CC}">
              <c16:uniqueId val="{00000000-6438-4AEE-B4CA-5935A2E773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8-4AEE-B4CA-5935A2E773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5-43F2-95E2-0A48032BE9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5-43F2-95E2-0A48032BE9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8-4557-B0CA-F00D6ED507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8-4557-B0CA-F00D6ED507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C-47D6-82F0-CBEA8C8E56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C-47D6-82F0-CBEA8C8E56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1-4609-A843-49953E726D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1-4609-A843-49953E726D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121.13</c:v>
                </c:pt>
                <c:pt idx="1">
                  <c:v>108.65</c:v>
                </c:pt>
                <c:pt idx="2">
                  <c:v>114.84</c:v>
                </c:pt>
                <c:pt idx="3">
                  <c:v>70.06</c:v>
                </c:pt>
                <c:pt idx="4">
                  <c:v>47.19</c:v>
                </c:pt>
              </c:numCache>
            </c:numRef>
          </c:val>
          <c:extLst>
            <c:ext xmlns:c16="http://schemas.microsoft.com/office/drawing/2014/chart" uri="{C3380CC4-5D6E-409C-BE32-E72D297353CC}">
              <c16:uniqueId val="{00000000-BA48-4587-AF07-23D7411F1E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BA48-4587-AF07-23D7411F1E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60.46</c:v>
                </c:pt>
                <c:pt idx="1">
                  <c:v>55.65</c:v>
                </c:pt>
                <c:pt idx="2">
                  <c:v>60.35</c:v>
                </c:pt>
                <c:pt idx="3">
                  <c:v>71.83</c:v>
                </c:pt>
                <c:pt idx="4">
                  <c:v>68.989999999999995</c:v>
                </c:pt>
              </c:numCache>
            </c:numRef>
          </c:val>
          <c:extLst>
            <c:ext xmlns:c16="http://schemas.microsoft.com/office/drawing/2014/chart" uri="{C3380CC4-5D6E-409C-BE32-E72D297353CC}">
              <c16:uniqueId val="{00000000-4EEC-4621-9C96-FD224CF3DB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4EEC-4621-9C96-FD224CF3DB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523</c:v>
                </c:pt>
                <c:pt idx="1">
                  <c:v>575.52</c:v>
                </c:pt>
                <c:pt idx="2">
                  <c:v>561.1</c:v>
                </c:pt>
                <c:pt idx="3">
                  <c:v>525.65</c:v>
                </c:pt>
                <c:pt idx="4">
                  <c:v>568.46</c:v>
                </c:pt>
              </c:numCache>
            </c:numRef>
          </c:val>
          <c:extLst>
            <c:ext xmlns:c16="http://schemas.microsoft.com/office/drawing/2014/chart" uri="{C3380CC4-5D6E-409C-BE32-E72D297353CC}">
              <c16:uniqueId val="{00000000-E7C7-48BE-8B49-FB25544818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E7C7-48BE-8B49-FB25544818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八代市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125470</v>
      </c>
      <c r="AM8" s="69"/>
      <c r="AN8" s="69"/>
      <c r="AO8" s="69"/>
      <c r="AP8" s="69"/>
      <c r="AQ8" s="69"/>
      <c r="AR8" s="69"/>
      <c r="AS8" s="69"/>
      <c r="AT8" s="68">
        <f>データ!T6</f>
        <v>681.36</v>
      </c>
      <c r="AU8" s="68"/>
      <c r="AV8" s="68"/>
      <c r="AW8" s="68"/>
      <c r="AX8" s="68"/>
      <c r="AY8" s="68"/>
      <c r="AZ8" s="68"/>
      <c r="BA8" s="68"/>
      <c r="BB8" s="68">
        <f>データ!U6</f>
        <v>184.15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0.76</v>
      </c>
      <c r="Q10" s="68"/>
      <c r="R10" s="68"/>
      <c r="S10" s="68"/>
      <c r="T10" s="68"/>
      <c r="U10" s="68"/>
      <c r="V10" s="68"/>
      <c r="W10" s="68">
        <f>データ!Q6</f>
        <v>100</v>
      </c>
      <c r="X10" s="68"/>
      <c r="Y10" s="68"/>
      <c r="Z10" s="68"/>
      <c r="AA10" s="68"/>
      <c r="AB10" s="68"/>
      <c r="AC10" s="68"/>
      <c r="AD10" s="69">
        <f>データ!R6</f>
        <v>5560</v>
      </c>
      <c r="AE10" s="69"/>
      <c r="AF10" s="69"/>
      <c r="AG10" s="69"/>
      <c r="AH10" s="69"/>
      <c r="AI10" s="69"/>
      <c r="AJ10" s="69"/>
      <c r="AK10" s="2"/>
      <c r="AL10" s="69">
        <f>データ!V6</f>
        <v>945</v>
      </c>
      <c r="AM10" s="69"/>
      <c r="AN10" s="69"/>
      <c r="AO10" s="69"/>
      <c r="AP10" s="69"/>
      <c r="AQ10" s="69"/>
      <c r="AR10" s="69"/>
      <c r="AS10" s="69"/>
      <c r="AT10" s="68">
        <f>データ!W6</f>
        <v>324.55</v>
      </c>
      <c r="AU10" s="68"/>
      <c r="AV10" s="68"/>
      <c r="AW10" s="68"/>
      <c r="AX10" s="68"/>
      <c r="AY10" s="68"/>
      <c r="AZ10" s="68"/>
      <c r="BA10" s="68"/>
      <c r="BB10" s="68">
        <f>データ!X6</f>
        <v>2.91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ucVt9Kx+PtX5NH/i3gBGzb/CL7tqo+x3cloFOOfNm8AmiWDMXWKq0P2RL9hIcWgD47NeFAmlO3Xk4fg3BP+qw==" saltValue="FrfNAqej4kWkfqNhPDQQ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432024</v>
      </c>
      <c r="D6" s="33">
        <f t="shared" si="3"/>
        <v>47</v>
      </c>
      <c r="E6" s="33">
        <f t="shared" si="3"/>
        <v>18</v>
      </c>
      <c r="F6" s="33">
        <f t="shared" si="3"/>
        <v>0</v>
      </c>
      <c r="G6" s="33">
        <f t="shared" si="3"/>
        <v>0</v>
      </c>
      <c r="H6" s="33" t="str">
        <f t="shared" si="3"/>
        <v>熊本県　八代市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0.76</v>
      </c>
      <c r="Q6" s="34">
        <f t="shared" si="3"/>
        <v>100</v>
      </c>
      <c r="R6" s="34">
        <f t="shared" si="3"/>
        <v>5560</v>
      </c>
      <c r="S6" s="34">
        <f t="shared" si="3"/>
        <v>125470</v>
      </c>
      <c r="T6" s="34">
        <f t="shared" si="3"/>
        <v>681.36</v>
      </c>
      <c r="U6" s="34">
        <f t="shared" si="3"/>
        <v>184.15</v>
      </c>
      <c r="V6" s="34">
        <f t="shared" si="3"/>
        <v>945</v>
      </c>
      <c r="W6" s="34">
        <f t="shared" si="3"/>
        <v>324.55</v>
      </c>
      <c r="X6" s="34">
        <f t="shared" si="3"/>
        <v>2.91</v>
      </c>
      <c r="Y6" s="35">
        <f>IF(Y7="",NA(),Y7)</f>
        <v>93.54</v>
      </c>
      <c r="Z6" s="35">
        <f t="shared" ref="Z6:AH6" si="4">IF(Z7="",NA(),Z7)</f>
        <v>95.74</v>
      </c>
      <c r="AA6" s="35">
        <f t="shared" si="4"/>
        <v>95.24</v>
      </c>
      <c r="AB6" s="35">
        <f t="shared" si="4"/>
        <v>96.94</v>
      </c>
      <c r="AC6" s="35">
        <f t="shared" si="4"/>
        <v>97.97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121.13</v>
      </c>
      <c r="BG6" s="35">
        <f t="shared" ref="BG6:BO6" si="7">IF(BG7="",NA(),BG7)</f>
        <v>108.65</v>
      </c>
      <c r="BH6" s="35">
        <f t="shared" si="7"/>
        <v>114.84</v>
      </c>
      <c r="BI6" s="35">
        <f t="shared" si="7"/>
        <v>70.06</v>
      </c>
      <c r="BJ6" s="35">
        <f t="shared" si="7"/>
        <v>47.19</v>
      </c>
      <c r="BK6" s="35">
        <f t="shared" si="7"/>
        <v>248.44</v>
      </c>
      <c r="BL6" s="35">
        <f t="shared" si="7"/>
        <v>244.85</v>
      </c>
      <c r="BM6" s="35">
        <f t="shared" si="7"/>
        <v>296.89</v>
      </c>
      <c r="BN6" s="35">
        <f t="shared" si="7"/>
        <v>270.57</v>
      </c>
      <c r="BO6" s="35">
        <f t="shared" si="7"/>
        <v>294.27</v>
      </c>
      <c r="BP6" s="34" t="str">
        <f>IF(BP7="","",IF(BP7="-","【-】","【"&amp;SUBSTITUTE(TEXT(BP7,"#,##0.00"),"-","△")&amp;"】"))</f>
        <v>【314.13】</v>
      </c>
      <c r="BQ6" s="35">
        <f>IF(BQ7="",NA(),BQ7)</f>
        <v>60.46</v>
      </c>
      <c r="BR6" s="35">
        <f t="shared" ref="BR6:BZ6" si="8">IF(BR7="",NA(),BR7)</f>
        <v>55.65</v>
      </c>
      <c r="BS6" s="35">
        <f t="shared" si="8"/>
        <v>60.35</v>
      </c>
      <c r="BT6" s="35">
        <f t="shared" si="8"/>
        <v>71.83</v>
      </c>
      <c r="BU6" s="35">
        <f t="shared" si="8"/>
        <v>68.989999999999995</v>
      </c>
      <c r="BV6" s="35">
        <f t="shared" si="8"/>
        <v>66.73</v>
      </c>
      <c r="BW6" s="35">
        <f t="shared" si="8"/>
        <v>64.78</v>
      </c>
      <c r="BX6" s="35">
        <f t="shared" si="8"/>
        <v>63.06</v>
      </c>
      <c r="BY6" s="35">
        <f t="shared" si="8"/>
        <v>62.5</v>
      </c>
      <c r="BZ6" s="35">
        <f t="shared" si="8"/>
        <v>60.59</v>
      </c>
      <c r="CA6" s="34" t="str">
        <f>IF(CA7="","",IF(CA7="-","【-】","【"&amp;SUBSTITUTE(TEXT(CA7,"#,##0.00"),"-","△")&amp;"】"))</f>
        <v>【58.42】</v>
      </c>
      <c r="CB6" s="35">
        <f>IF(CB7="",NA(),CB7)</f>
        <v>523</v>
      </c>
      <c r="CC6" s="35">
        <f t="shared" ref="CC6:CK6" si="9">IF(CC7="",NA(),CC7)</f>
        <v>575.52</v>
      </c>
      <c r="CD6" s="35">
        <f t="shared" si="9"/>
        <v>561.1</v>
      </c>
      <c r="CE6" s="35">
        <f t="shared" si="9"/>
        <v>525.65</v>
      </c>
      <c r="CF6" s="35">
        <f t="shared" si="9"/>
        <v>568.46</v>
      </c>
      <c r="CG6" s="35">
        <f t="shared" si="9"/>
        <v>241.29</v>
      </c>
      <c r="CH6" s="35">
        <f t="shared" si="9"/>
        <v>250.21</v>
      </c>
      <c r="CI6" s="35">
        <f t="shared" si="9"/>
        <v>264.77</v>
      </c>
      <c r="CJ6" s="35">
        <f t="shared" si="9"/>
        <v>269.33</v>
      </c>
      <c r="CK6" s="35">
        <f t="shared" si="9"/>
        <v>280.23</v>
      </c>
      <c r="CL6" s="34" t="str">
        <f>IF(CL7="","",IF(CL7="-","【-】","【"&amp;SUBSTITUTE(TEXT(CL7,"#,##0.00"),"-","△")&amp;"】"))</f>
        <v>【282.28】</v>
      </c>
      <c r="CM6" s="35">
        <f>IF(CM7="",NA(),CM7)</f>
        <v>39.47</v>
      </c>
      <c r="CN6" s="35">
        <f t="shared" ref="CN6:CV6" si="10">IF(CN7="",NA(),CN7)</f>
        <v>38.380000000000003</v>
      </c>
      <c r="CO6" s="35">
        <f t="shared" si="10"/>
        <v>36.19</v>
      </c>
      <c r="CP6" s="35">
        <f t="shared" si="10"/>
        <v>36.25</v>
      </c>
      <c r="CQ6" s="35">
        <f t="shared" si="10"/>
        <v>34.549999999999997</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432024</v>
      </c>
      <c r="D7" s="37">
        <v>47</v>
      </c>
      <c r="E7" s="37">
        <v>18</v>
      </c>
      <c r="F7" s="37">
        <v>0</v>
      </c>
      <c r="G7" s="37">
        <v>0</v>
      </c>
      <c r="H7" s="37" t="s">
        <v>98</v>
      </c>
      <c r="I7" s="37" t="s">
        <v>99</v>
      </c>
      <c r="J7" s="37" t="s">
        <v>100</v>
      </c>
      <c r="K7" s="37" t="s">
        <v>101</v>
      </c>
      <c r="L7" s="37" t="s">
        <v>102</v>
      </c>
      <c r="M7" s="37" t="s">
        <v>103</v>
      </c>
      <c r="N7" s="38" t="s">
        <v>104</v>
      </c>
      <c r="O7" s="38" t="s">
        <v>105</v>
      </c>
      <c r="P7" s="38">
        <v>0.76</v>
      </c>
      <c r="Q7" s="38">
        <v>100</v>
      </c>
      <c r="R7" s="38">
        <v>5560</v>
      </c>
      <c r="S7" s="38">
        <v>125470</v>
      </c>
      <c r="T7" s="38">
        <v>681.36</v>
      </c>
      <c r="U7" s="38">
        <v>184.15</v>
      </c>
      <c r="V7" s="38">
        <v>945</v>
      </c>
      <c r="W7" s="38">
        <v>324.55</v>
      </c>
      <c r="X7" s="38">
        <v>2.91</v>
      </c>
      <c r="Y7" s="38">
        <v>93.54</v>
      </c>
      <c r="Z7" s="38">
        <v>95.74</v>
      </c>
      <c r="AA7" s="38">
        <v>95.24</v>
      </c>
      <c r="AB7" s="38">
        <v>96.94</v>
      </c>
      <c r="AC7" s="38">
        <v>97.97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121.13</v>
      </c>
      <c r="BG7" s="38">
        <v>108.65</v>
      </c>
      <c r="BH7" s="38">
        <v>114.84</v>
      </c>
      <c r="BI7" s="38">
        <v>70.06</v>
      </c>
      <c r="BJ7" s="38">
        <v>47.19</v>
      </c>
      <c r="BK7" s="38">
        <v>248.44</v>
      </c>
      <c r="BL7" s="38">
        <v>244.85</v>
      </c>
      <c r="BM7" s="38">
        <v>296.89</v>
      </c>
      <c r="BN7" s="38">
        <v>270.57</v>
      </c>
      <c r="BO7" s="38">
        <v>294.27</v>
      </c>
      <c r="BP7" s="38">
        <v>314.13</v>
      </c>
      <c r="BQ7" s="38">
        <v>60.46</v>
      </c>
      <c r="BR7" s="38">
        <v>55.65</v>
      </c>
      <c r="BS7" s="38">
        <v>60.35</v>
      </c>
      <c r="BT7" s="38">
        <v>71.83</v>
      </c>
      <c r="BU7" s="38">
        <v>68.989999999999995</v>
      </c>
      <c r="BV7" s="38">
        <v>66.73</v>
      </c>
      <c r="BW7" s="38">
        <v>64.78</v>
      </c>
      <c r="BX7" s="38">
        <v>63.06</v>
      </c>
      <c r="BY7" s="38">
        <v>62.5</v>
      </c>
      <c r="BZ7" s="38">
        <v>60.59</v>
      </c>
      <c r="CA7" s="38">
        <v>58.42</v>
      </c>
      <c r="CB7" s="38">
        <v>523</v>
      </c>
      <c r="CC7" s="38">
        <v>575.52</v>
      </c>
      <c r="CD7" s="38">
        <v>561.1</v>
      </c>
      <c r="CE7" s="38">
        <v>525.65</v>
      </c>
      <c r="CF7" s="38">
        <v>568.46</v>
      </c>
      <c r="CG7" s="38">
        <v>241.29</v>
      </c>
      <c r="CH7" s="38">
        <v>250.21</v>
      </c>
      <c r="CI7" s="38">
        <v>264.77</v>
      </c>
      <c r="CJ7" s="38">
        <v>269.33</v>
      </c>
      <c r="CK7" s="38">
        <v>280.23</v>
      </c>
      <c r="CL7" s="38">
        <v>282.27999999999997</v>
      </c>
      <c r="CM7" s="38">
        <v>39.47</v>
      </c>
      <c r="CN7" s="38">
        <v>38.380000000000003</v>
      </c>
      <c r="CO7" s="38">
        <v>36.19</v>
      </c>
      <c r="CP7" s="38">
        <v>36.25</v>
      </c>
      <c r="CQ7" s="38">
        <v>34.549999999999997</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2022-01-27T07:29:10Z</cp:lastPrinted>
  <dcterms:created xsi:type="dcterms:W3CDTF">2021-12-03T08:11:57Z</dcterms:created>
  <dcterms:modified xsi:type="dcterms:W3CDTF">2022-01-27T07:29:12Z</dcterms:modified>
  <cp:category/>
</cp:coreProperties>
</file>