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6 漁集\"/>
    </mc:Choice>
  </mc:AlternateContent>
  <workbookProtection workbookAlgorithmName="SHA-512" workbookHashValue="5qM9o2cryBeBddMLoxX8CFH7SDGrPhAFv5mX0nmIZHjIpoxuDG92uW4KtJPjEPKHVDUFztil4nPA3NO15+0D/A==" workbookSaltValue="l761vJZE0MTmMMZBmk+Qvg=="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<sst xmlns="http://schemas.openxmlformats.org/spreadsheetml/2006/main" count="236" uniqueCount="119">
  <si>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</si>
  <si>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</si>
  <si>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</si>
  <si>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</si>
  <si>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</si>
  <si>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</si>
  <si>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</si>
  <si>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</si>
  <si>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</si>
  <si>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</si>
  <si>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</si>
  <si>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</si>
  <si>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</si>
  <si>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</si>
  <si>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</si>
  <si>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</si>
  <si>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</si>
  <si>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</si>
  <si>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</si>
  <si>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</si>
  <si>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</si>
  <si>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</si>
  <si>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</si>
  <si>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</si>
  <si>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</si>
  <si>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</si>
  <si>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</si>
  <si>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</si>
  <si>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</si>
  <si>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</si>
  <si>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</si>
  <si>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</si>
  <si>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</si>
  <si>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</si>
  <si>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</si>
  <si>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</si>
  <si>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</si>
  <si>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</si>
  <si>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</si>
  <si>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</si>
  <si>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</si>
  <si>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</si>
  <si>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</si>
  <si>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</si>
  <si>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</si>
  <si>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</si>
  <si>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</si>
  <si>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</si>
  <si>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</si>
  <si>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</si>
  <si>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</si>
  <si>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</si>
  <si>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</si>
  <si>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</si>
  <si>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</si>
  <si>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</si>
  <si>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</si>
  <si>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</si>
  <si>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</si>
  <si>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</si>
  <si>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</si>
  <si>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</si>
  <si>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</si>
  <si>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</si>
  <si>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</si>
  <si>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</si>
  <si>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</si>
  <si>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</si>
  <si>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</si>
  <si>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</si>
  <si>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</si>
  <si>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</si>
  <si>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</si>
  <si>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</si>
  <si>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</si>
  <si>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</si>
  <si>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</si>
  <si>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</si>
  <si>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</si>
  <si>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</si>
  <si>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</si>
  <si>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</si>
  <si>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</si>
  <si>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</si>
  <si>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</si>
  <si>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</si>
  <si>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</si>
  <si>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</si>
  <si>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</si>
  <si>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</si>
  <si>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</si>
  <si>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</si>
  <si>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</si>
  <si>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</si>
  <si>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</si>
  <si>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</si>
  <si>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</si>
  <si>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</si>
  <si>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</si>
  <si>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</si>
  <si>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</si>
  <si>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</si>
  <si>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</si>
  <si>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</si>
  <si>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</si>
  <si>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</si>
  <si>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</si>
  <si>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</si>
  <si>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</si>
  <si>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</si>
  <si>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</si>
  <si>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</si>
  <si>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</si>
  <si>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</si>
  <si>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</si>
  <si>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</si>
  <si>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漁業集落排水施設は全国的にも経費回収率は100％を下回っている団体が多く経営が非常に厳しい。本市も収益が少なく費用が過大であるため一般会計繰入に頼らざるを得ない状態である。集落の地域は比較的高齢者が多く，また人口密度も低いため，今後も水洗化率を上げるのは非常に難しい状況である。今後施設において，処理能力及び処理方式を見直すことにより，更新工事費及び電気料等の維持管理費の削減を図っていく必要があると考える。</t>
    <rPh sb="1" eb="3">
      <t>ギョギョウ</t>
    </rPh>
    <rPh sb="3" eb="5">
      <t>シュウラク</t>
    </rPh>
    <rPh sb="5" eb="7">
      <t>ハイスイ</t>
    </rPh>
    <rPh sb="7" eb="9">
      <t>シセツ</t>
    </rPh>
    <rPh sb="10" eb="12">
      <t>ゼンコク</t>
    </rPh>
    <rPh sb="12" eb="13">
      <t>テキ</t>
    </rPh>
    <rPh sb="15" eb="17">
      <t>ケイヒ</t>
    </rPh>
    <rPh sb="17" eb="19">
      <t>カイシュウ</t>
    </rPh>
    <rPh sb="19" eb="20">
      <t>リツ</t>
    </rPh>
    <rPh sb="26" eb="28">
      <t>シタマワ</t>
    </rPh>
    <rPh sb="32" eb="34">
      <t>ダンタイ</t>
    </rPh>
    <rPh sb="35" eb="36">
      <t>オオ</t>
    </rPh>
    <rPh sb="37" eb="39">
      <t>ケイエイ</t>
    </rPh>
    <rPh sb="40" eb="42">
      <t>ヒジョウ</t>
    </rPh>
    <rPh sb="43" eb="44">
      <t>キビ</t>
    </rPh>
    <rPh sb="50" eb="52">
      <t>シュウエキ</t>
    </rPh>
    <rPh sb="53" eb="54">
      <t>スク</t>
    </rPh>
    <rPh sb="56" eb="58">
      <t>ヒヨウ</t>
    </rPh>
    <rPh sb="59" eb="61">
      <t>カダイ</t>
    </rPh>
    <rPh sb="66" eb="68">
      <t>イッパン</t>
    </rPh>
    <rPh sb="68" eb="70">
      <t>カイケイ</t>
    </rPh>
    <rPh sb="70" eb="72">
      <t>クリイレ</t>
    </rPh>
    <rPh sb="73" eb="74">
      <t>ライ</t>
    </rPh>
    <rPh sb="78" eb="79">
      <t>エ</t>
    </rPh>
    <rPh sb="81" eb="83">
      <t>ジョウタイ</t>
    </rPh>
    <rPh sb="87" eb="89">
      <t>シュウラク</t>
    </rPh>
    <rPh sb="90" eb="92">
      <t>チイキ</t>
    </rPh>
    <rPh sb="93" eb="96">
      <t>ヒカクテキ</t>
    </rPh>
    <rPh sb="96" eb="99">
      <t>コウレイシャ</t>
    </rPh>
    <rPh sb="100" eb="101">
      <t>オオ</t>
    </rPh>
    <rPh sb="105" eb="107">
      <t>ジンコウ</t>
    </rPh>
    <rPh sb="107" eb="109">
      <t>ミツド</t>
    </rPh>
    <rPh sb="110" eb="111">
      <t>ヒク</t>
    </rPh>
    <rPh sb="115" eb="117">
      <t>コンゴ</t>
    </rPh>
    <rPh sb="118" eb="121">
      <t>スイセンカ</t>
    </rPh>
    <rPh sb="121" eb="122">
      <t>リツ</t>
    </rPh>
    <rPh sb="123" eb="124">
      <t>ア</t>
    </rPh>
    <rPh sb="128" eb="130">
      <t>ヒジョウ</t>
    </rPh>
    <rPh sb="131" eb="132">
      <t>ムズカ</t>
    </rPh>
    <rPh sb="134" eb="136">
      <t>ジョウキョウ</t>
    </rPh>
    <rPh sb="140" eb="142">
      <t>コンゴ</t>
    </rPh>
    <rPh sb="142" eb="144">
      <t>シセツ</t>
    </rPh>
    <rPh sb="149" eb="151">
      <t>ショリ</t>
    </rPh>
    <rPh sb="151" eb="153">
      <t>ノウリョク</t>
    </rPh>
    <rPh sb="153" eb="154">
      <t>オヨ</t>
    </rPh>
    <rPh sb="155" eb="157">
      <t>ショリ</t>
    </rPh>
    <rPh sb="157" eb="159">
      <t>ホウシキ</t>
    </rPh>
    <rPh sb="160" eb="161">
      <t>ミ</t>
    </rPh>
    <rPh sb="161" eb="162">
      <t>ナオ</t>
    </rPh>
    <rPh sb="169" eb="171">
      <t>コウシン</t>
    </rPh>
    <rPh sb="171" eb="173">
      <t>コウジ</t>
    </rPh>
    <rPh sb="173" eb="174">
      <t>ヒ</t>
    </rPh>
    <rPh sb="174" eb="175">
      <t>オヨ</t>
    </rPh>
    <rPh sb="176" eb="178">
      <t>デンキ</t>
    </rPh>
    <rPh sb="178" eb="179">
      <t>リョウ</t>
    </rPh>
    <rPh sb="179" eb="180">
      <t>ナド</t>
    </rPh>
    <rPh sb="181" eb="183">
      <t>イジ</t>
    </rPh>
    <rPh sb="183" eb="185">
      <t>カンリ</t>
    </rPh>
    <rPh sb="185" eb="186">
      <t>ヒ</t>
    </rPh>
    <rPh sb="187" eb="189">
      <t>サクゲン</t>
    </rPh>
    <rPh sb="190" eb="191">
      <t>ハカ</t>
    </rPh>
    <rPh sb="195" eb="197">
      <t>ヒツヨウ</t>
    </rPh>
    <rPh sb="201" eb="202">
      <t>カンガ</t>
    </rPh>
    <phoneticPr fontId="4"/>
  </si>
  <si>
    <t>③管渠改善率は平成21年の供用開始から約12年経過のため0％であるが，施設の健全度調査を行い機能保全計画を策定した。今後計画的な更新事業に取り組みたい。</t>
    <rPh sb="1" eb="3">
      <t>カンキョ</t>
    </rPh>
    <rPh sb="3" eb="5">
      <t>カイゼン</t>
    </rPh>
    <rPh sb="5" eb="6">
      <t>リツ</t>
    </rPh>
    <rPh sb="7" eb="9">
      <t>ヘイセイ</t>
    </rPh>
    <rPh sb="11" eb="12">
      <t>ネン</t>
    </rPh>
    <rPh sb="13" eb="15">
      <t>キョウヨウ</t>
    </rPh>
    <rPh sb="15" eb="17">
      <t>カイシ</t>
    </rPh>
    <rPh sb="19" eb="20">
      <t>ヤク</t>
    </rPh>
    <rPh sb="22" eb="23">
      <t>ネン</t>
    </rPh>
    <rPh sb="23" eb="25">
      <t>ケイカ</t>
    </rPh>
    <rPh sb="35" eb="37">
      <t>シセツ</t>
    </rPh>
    <rPh sb="38" eb="40">
      <t>ケンゼン</t>
    </rPh>
    <rPh sb="40" eb="41">
      <t>ド</t>
    </rPh>
    <rPh sb="41" eb="43">
      <t>チョウサ</t>
    </rPh>
    <rPh sb="44" eb="45">
      <t>オコナ</t>
    </rPh>
    <rPh sb="46" eb="48">
      <t>キノウ</t>
    </rPh>
    <rPh sb="48" eb="50">
      <t>ホゼン</t>
    </rPh>
    <rPh sb="50" eb="52">
      <t>ケイカク</t>
    </rPh>
    <rPh sb="53" eb="55">
      <t>サクテイ</t>
    </rPh>
    <rPh sb="58" eb="60">
      <t>コンゴ</t>
    </rPh>
    <rPh sb="60" eb="63">
      <t>ケイカクテキ</t>
    </rPh>
    <rPh sb="64" eb="66">
      <t>コウシン</t>
    </rPh>
    <rPh sb="66" eb="68">
      <t>ジギョウ</t>
    </rPh>
    <rPh sb="69" eb="70">
      <t>ト</t>
    </rPh>
    <rPh sb="71" eb="72">
      <t>ク</t>
    </rPh>
    <phoneticPr fontId="4"/>
  </si>
  <si>
    <t>①収益的収支比率は100％を下回り赤字状態となった。これはダウンサイジング検討に伴う委託料が増加したためである。また，総収益の大半は一般会計繰入であり健全な経営とはいえない。
④企業債残高対事業規模比率は0％となっているが，これは企業債残高の全部を一般会計において負担するためである。
⑤⑥経費回収率及び汚水処理原価ともに類似団体と比べると，経費回収率は低下し，汚水処理原価については高い水準となった。これは維持管理費が増加したためである。
⑦施設利用率は類似団体と比べると低い水準である。今後は施設規模の縮小など検討していかなければならない。
⑧水洗化率は類似団体と同じ水準となったが，100％の状況になっても使用料収入では賄いきれないため，今後料金改定等により経営健全化を図っていく必要がある。</t>
    <rPh sb="1" eb="3">
      <t>シュウエキ</t>
    </rPh>
    <rPh sb="3" eb="4">
      <t>テキ</t>
    </rPh>
    <rPh sb="4" eb="6">
      <t>シュウシ</t>
    </rPh>
    <rPh sb="6" eb="8">
      <t>ヒリツ</t>
    </rPh>
    <rPh sb="17" eb="19">
      <t>アカジ</t>
    </rPh>
    <rPh sb="19" eb="21">
      <t>ジョウタイ</t>
    </rPh>
    <rPh sb="37" eb="39">
      <t>ケントウ</t>
    </rPh>
    <rPh sb="40" eb="41">
      <t>トモナ</t>
    </rPh>
    <rPh sb="42" eb="44">
      <t>イタク</t>
    </rPh>
    <rPh sb="44" eb="45">
      <t>リョウ</t>
    </rPh>
    <rPh sb="59" eb="60">
      <t>ソウ</t>
    </rPh>
    <rPh sb="60" eb="62">
      <t>シュウエキ</t>
    </rPh>
    <rPh sb="63" eb="65">
      <t>タイハン</t>
    </rPh>
    <rPh sb="66" eb="68">
      <t>イッパン</t>
    </rPh>
    <rPh sb="68" eb="70">
      <t>カイケイ</t>
    </rPh>
    <rPh sb="70" eb="72">
      <t>クリイレ</t>
    </rPh>
    <rPh sb="75" eb="77">
      <t>ケンゼン</t>
    </rPh>
    <rPh sb="78" eb="80">
      <t>ケイエイ</t>
    </rPh>
    <rPh sb="89" eb="91">
      <t>キギョウ</t>
    </rPh>
    <rPh sb="91" eb="92">
      <t>サイ</t>
    </rPh>
    <rPh sb="92" eb="94">
      <t>ザンダカ</t>
    </rPh>
    <rPh sb="94" eb="95">
      <t>タイ</t>
    </rPh>
    <rPh sb="95" eb="97">
      <t>ジギョウ</t>
    </rPh>
    <rPh sb="97" eb="99">
      <t>キボ</t>
    </rPh>
    <rPh sb="99" eb="101">
      <t>ヒリツ</t>
    </rPh>
    <rPh sb="115" eb="117">
      <t>キギョウ</t>
    </rPh>
    <rPh sb="117" eb="118">
      <t>サイ</t>
    </rPh>
    <rPh sb="118" eb="120">
      <t>ザンダカ</t>
    </rPh>
    <rPh sb="121" eb="123">
      <t>ゼンブ</t>
    </rPh>
    <rPh sb="124" eb="126">
      <t>イッパン</t>
    </rPh>
    <rPh sb="126" eb="128">
      <t>カイケイ</t>
    </rPh>
    <rPh sb="132" eb="134">
      <t>フタン</t>
    </rPh>
    <rPh sb="145" eb="147">
      <t>ケイヒ</t>
    </rPh>
    <rPh sb="147" eb="149">
      <t>カイシュウ</t>
    </rPh>
    <rPh sb="149" eb="150">
      <t>リツ</t>
    </rPh>
    <rPh sb="150" eb="151">
      <t>オヨ</t>
    </rPh>
    <rPh sb="152" eb="154">
      <t>オスイ</t>
    </rPh>
    <rPh sb="154" eb="156">
      <t>ショリ</t>
    </rPh>
    <rPh sb="156" eb="158">
      <t>ゲンカ</t>
    </rPh>
    <rPh sb="161" eb="163">
      <t>ルイジ</t>
    </rPh>
    <rPh sb="163" eb="165">
      <t>ダンタイ</t>
    </rPh>
    <rPh sb="171" eb="173">
      <t>ケイヒ</t>
    </rPh>
    <rPh sb="173" eb="175">
      <t>カイシュウ</t>
    </rPh>
    <rPh sb="175" eb="176">
      <t>リツ</t>
    </rPh>
    <rPh sb="177" eb="179">
      <t>テイカ</t>
    </rPh>
    <rPh sb="181" eb="183">
      <t>オスイ</t>
    </rPh>
    <rPh sb="183" eb="185">
      <t>ショリ</t>
    </rPh>
    <rPh sb="185" eb="187">
      <t>ゲンカ</t>
    </rPh>
    <rPh sb="192" eb="193">
      <t>タカ</t>
    </rPh>
    <rPh sb="194" eb="196">
      <t>スイジュン</t>
    </rPh>
    <rPh sb="204" eb="206">
      <t>イジ</t>
    </rPh>
    <rPh sb="206" eb="208">
      <t>カンリ</t>
    </rPh>
    <rPh sb="208" eb="209">
      <t>ヒ</t>
    </rPh>
    <rPh sb="210" eb="212">
      <t>ゾウカ</t>
    </rPh>
    <rPh sb="222" eb="224">
      <t>シセツ</t>
    </rPh>
    <rPh sb="224" eb="227">
      <t>リヨウリツ</t>
    </rPh>
    <rPh sb="228" eb="230">
      <t>ルイジ</t>
    </rPh>
    <rPh sb="230" eb="232">
      <t>ダンタイ</t>
    </rPh>
    <rPh sb="233" eb="234">
      <t>クラ</t>
    </rPh>
    <rPh sb="237" eb="238">
      <t>ヒク</t>
    </rPh>
    <rPh sb="239" eb="241">
      <t>スイジュン</t>
    </rPh>
    <rPh sb="245" eb="247">
      <t>コンゴ</t>
    </rPh>
    <rPh sb="248" eb="250">
      <t>シセツ</t>
    </rPh>
    <rPh sb="250" eb="252">
      <t>キボ</t>
    </rPh>
    <rPh sb="253" eb="255">
      <t>シュクショウ</t>
    </rPh>
    <rPh sb="257" eb="259">
      <t>ケントウ</t>
    </rPh>
    <rPh sb="274" eb="277">
      <t>スイセンカ</t>
    </rPh>
    <rPh sb="277" eb="278">
      <t>リツ</t>
    </rPh>
    <rPh sb="279" eb="281">
      <t>ルイジ</t>
    </rPh>
    <rPh sb="281" eb="283">
      <t>ダンタイ</t>
    </rPh>
    <rPh sb="284" eb="285">
      <t>ドウ</t>
    </rPh>
    <rPh sb="286" eb="288">
      <t>スイジュン</t>
    </rPh>
    <rPh sb="299" eb="301">
      <t>ジョウキョウ</t>
    </rPh>
    <rPh sb="306" eb="308">
      <t>シヨウ</t>
    </rPh>
    <rPh sb="308" eb="309">
      <t>リョウ</t>
    </rPh>
    <rPh sb="309" eb="311">
      <t>シュウニュウ</t>
    </rPh>
    <rPh sb="313" eb="314">
      <t>マカナ</t>
    </rPh>
    <rPh sb="322" eb="324">
      <t>コンゴ</t>
    </rPh>
    <rPh sb="324" eb="326">
      <t>リョウキン</t>
    </rPh>
    <rPh sb="326" eb="328">
      <t>カイテイ</t>
    </rPh>
    <rPh sb="328" eb="329">
      <t>トウ</t>
    </rPh>
    <rPh sb="332" eb="334">
      <t>ケイエイ</t>
    </rPh>
    <rPh sb="334" eb="337">
      <t>ケンゼンカ</t>
    </rPh>
    <rPh sb="338" eb="339">
      <t>ハカ</t>
    </rPh>
    <rPh sb="343" eb="3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</si>
</sst>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E0-421C-8DC7-81BEF88096E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0.26</c:v>
                </c:pt>
                <c:pt idx="3" formatCode="#,##0.00;&quot;△&quot;#,##0.00;&quot;-&quot;">
                  <c:v>0.04</c:v>
                </c:pt>
                <c:pt idx="4">
                  <c:v>0</c:v>
                </c:pt>
              </c:numCache>
            </c:numRef>
          </c:val>
          <c:smooth val="0"/>
          <c:extLst>
            <c:ext xmlns:c16="http://schemas.microsoft.com/office/drawing/2014/chart" uri="{C3380CC4-5D6E-409C-BE32-E72D297353CC}">
              <c16:uniqueId val="{00000001-58E0-421C-8DC7-81BEF88096E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10.039999999999999</c:v>
                </c:pt>
                <c:pt idx="1">
                  <c:v>10.039999999999999</c:v>
                </c:pt>
                <c:pt idx="2">
                  <c:v>10.039999999999999</c:v>
                </c:pt>
                <c:pt idx="3">
                  <c:v>10.039999999999999</c:v>
                </c:pt>
                <c:pt idx="4">
                  <c:v>9.6300000000000008</c:v>
                </c:pt>
              </c:numCache>
            </c:numRef>
          </c:val>
          <c:extLst>
            <c:ext xmlns:c16="http://schemas.microsoft.com/office/drawing/2014/chart" uri="{C3380CC4-5D6E-409C-BE32-E72D297353CC}">
              <c16:uniqueId val="{00000000-E6AD-449A-8E4B-BC3B65CE6EE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29.8</c:v>
                </c:pt>
                <c:pt idx="2">
                  <c:v>29.43</c:v>
                </c:pt>
                <c:pt idx="3">
                  <c:v>26.7</c:v>
                </c:pt>
                <c:pt idx="4">
                  <c:v>29.12</c:v>
                </c:pt>
              </c:numCache>
            </c:numRef>
          </c:val>
          <c:smooth val="0"/>
          <c:extLst>
            <c:ext xmlns:c16="http://schemas.microsoft.com/office/drawing/2014/chart" uri="{C3380CC4-5D6E-409C-BE32-E72D297353CC}">
              <c16:uniqueId val="{00000001-E6AD-449A-8E4B-BC3B65CE6EE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55.41</c:v>
                </c:pt>
                <c:pt idx="1">
                  <c:v>55.45</c:v>
                </c:pt>
                <c:pt idx="2">
                  <c:v>54.65</c:v>
                </c:pt>
                <c:pt idx="3">
                  <c:v>59.83</c:v>
                </c:pt>
                <c:pt idx="4">
                  <c:v>62.42</c:v>
                </c:pt>
              </c:numCache>
            </c:numRef>
          </c:val>
          <c:extLst>
            <c:ext xmlns:c16="http://schemas.microsoft.com/office/drawing/2014/chart" uri="{C3380CC4-5D6E-409C-BE32-E72D297353CC}">
              <c16:uniqueId val="{00000000-821E-4E4A-92A9-751FEA5A31D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66.95</c:v>
                </c:pt>
                <c:pt idx="2">
                  <c:v>66.33</c:v>
                </c:pt>
                <c:pt idx="3">
                  <c:v>66.459999999999994</c:v>
                </c:pt>
                <c:pt idx="4">
                  <c:v>64.42</c:v>
                </c:pt>
              </c:numCache>
            </c:numRef>
          </c:val>
          <c:smooth val="0"/>
          <c:extLst>
            <c:ext xmlns:c16="http://schemas.microsoft.com/office/drawing/2014/chart" uri="{C3380CC4-5D6E-409C-BE32-E72D297353CC}">
              <c16:uniqueId val="{00000001-821E-4E4A-92A9-751FEA5A31D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108.54</c:v>
                </c:pt>
                <c:pt idx="1">
                  <c:v>100.39</c:v>
                </c:pt>
                <c:pt idx="2">
                  <c:v>100.68</c:v>
                </c:pt>
                <c:pt idx="3">
                  <c:v>100.85</c:v>
                </c:pt>
                <c:pt idx="4">
                  <c:v>93.05</c:v>
                </c:pt>
              </c:numCache>
            </c:numRef>
          </c:val>
          <c:extLst>
            <c:ext xmlns:c16="http://schemas.microsoft.com/office/drawing/2014/chart" uri="{C3380CC4-5D6E-409C-BE32-E72D297353CC}">
              <c16:uniqueId val="{00000000-52B6-451A-8014-079119ABF7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B6-451A-8014-079119ABF7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FE-48BB-97C3-31351288EFE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FE-48BB-97C3-31351288EFE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7C-4E23-B376-6A1947AB149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7C-4E23-B376-6A1947AB149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A6-45EF-940E-240DBF318B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A6-45EF-940E-240DBF318B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88-4705-8797-1904DA79633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88-4705-8797-1904DA79633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61-4E7F-9CC5-8E6B078B94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1491.92</c:v>
                </c:pt>
                <c:pt idx="2">
                  <c:v>1756.26</c:v>
                </c:pt>
                <c:pt idx="3">
                  <c:v>1864.29</c:v>
                </c:pt>
                <c:pt idx="4">
                  <c:v>1867.86</c:v>
                </c:pt>
              </c:numCache>
            </c:numRef>
          </c:val>
          <c:smooth val="0"/>
          <c:extLst>
            <c:ext xmlns:c16="http://schemas.microsoft.com/office/drawing/2014/chart" uri="{C3380CC4-5D6E-409C-BE32-E72D297353CC}">
              <c16:uniqueId val="{00000001-4A61-4E7F-9CC5-8E6B078B94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42.98</c:v>
                </c:pt>
                <c:pt idx="1">
                  <c:v>45.32</c:v>
                </c:pt>
                <c:pt idx="2">
                  <c:v>37.21</c:v>
                </c:pt>
                <c:pt idx="3">
                  <c:v>28.29</c:v>
                </c:pt>
                <c:pt idx="4">
                  <c:v>26.71</c:v>
                </c:pt>
              </c:numCache>
            </c:numRef>
          </c:val>
          <c:extLst>
            <c:ext xmlns:c16="http://schemas.microsoft.com/office/drawing/2014/chart" uri="{C3380CC4-5D6E-409C-BE32-E72D297353CC}">
              <c16:uniqueId val="{00000000-6365-4B9F-85DC-C6A40B17DF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46.77</c:v>
                </c:pt>
                <c:pt idx="2">
                  <c:v>45.78</c:v>
                </c:pt>
                <c:pt idx="3">
                  <c:v>51.32</c:v>
                </c:pt>
                <c:pt idx="4">
                  <c:v>46.93</c:v>
                </c:pt>
              </c:numCache>
            </c:numRef>
          </c:val>
          <c:smooth val="0"/>
          <c:extLst>
            <c:ext xmlns:c16="http://schemas.microsoft.com/office/drawing/2014/chart" uri="{C3380CC4-5D6E-409C-BE32-E72D297353CC}">
              <c16:uniqueId val="{00000001-6365-4B9F-85DC-C6A40B17DF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363.74</c:v>
                </c:pt>
                <c:pt idx="1">
                  <c:v>343.06</c:v>
                </c:pt>
                <c:pt idx="2">
                  <c:v>421.38</c:v>
                </c:pt>
                <c:pt idx="3">
                  <c:v>558.36</c:v>
                </c:pt>
                <c:pt idx="4">
                  <c:v>605.33000000000004</c:v>
                </c:pt>
              </c:numCache>
            </c:numRef>
          </c:val>
          <c:extLst>
            <c:ext xmlns:c16="http://schemas.microsoft.com/office/drawing/2014/chart" uri="{C3380CC4-5D6E-409C-BE32-E72D297353CC}">
              <c16:uniqueId val="{00000000-94F8-4DC5-8C98-D8E40B5069C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348.75</c:v>
                </c:pt>
                <c:pt idx="2">
                  <c:v>367.7</c:v>
                </c:pt>
                <c:pt idx="3">
                  <c:v>329.91</c:v>
                </c:pt>
                <c:pt idx="4">
                  <c:v>346.96</c:v>
                </c:pt>
              </c:numCache>
            </c:numRef>
          </c:val>
          <c:smooth val="0"/>
          <c:extLst>
            <c:ext xmlns:c16="http://schemas.microsoft.com/office/drawing/2014/chart" uri="{C3380CC4-5D6E-409C-BE32-E72D297353CC}">
              <c16:uniqueId val="{00000001-94F8-4DC5-8C98-D8E40B5069C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宇土市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tr">
        <f>データ!$M$6</f>
        <v>非設置</v>
      </c>
      <c r="AE8" s="73"/>
      <c r="AF8" s="73"/>
      <c r="AG8" s="73"/>
      <c r="AH8" s="73"/>
      <c r="AI8" s="73"/>
      <c r="AJ8" s="73"/>
      <c r="AK8" s="3"/>
      <c r="AL8" s="69">
        <f>データ!S6</f>
        <v>36923</v>
      </c>
      <c r="AM8" s="69"/>
      <c r="AN8" s="69"/>
      <c r="AO8" s="69"/>
      <c r="AP8" s="69"/>
      <c r="AQ8" s="69"/>
      <c r="AR8" s="69"/>
      <c r="AS8" s="69"/>
      <c r="AT8" s="68">
        <f>データ!T6</f>
        <v>74.3</v>
      </c>
      <c r="AU8" s="68"/>
      <c r="AV8" s="68"/>
      <c r="AW8" s="68"/>
      <c r="AX8" s="68"/>
      <c r="AY8" s="68"/>
      <c r="AZ8" s="68"/>
      <c r="BA8" s="68"/>
      <c r="BB8" s="68">
        <f>データ!U6</f>
        <v>496.94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1.24</v>
      </c>
      <c r="Q10" s="68"/>
      <c r="R10" s="68"/>
      <c r="S10" s="68"/>
      <c r="T10" s="68"/>
      <c r="U10" s="68"/>
      <c r="V10" s="68"/>
      <c r="W10" s="68">
        <f>データ!Q6</f>
        <v>92.44</v>
      </c>
      <c r="X10" s="68"/>
      <c r="Y10" s="68"/>
      <c r="Z10" s="68"/>
      <c r="AA10" s="68"/>
      <c r="AB10" s="68"/>
      <c r="AC10" s="68"/>
      <c r="AD10" s="69">
        <f>データ!R6</f>
        <v>3050</v>
      </c>
      <c r="AE10" s="69"/>
      <c r="AF10" s="69"/>
      <c r="AG10" s="69"/>
      <c r="AH10" s="69"/>
      <c r="AI10" s="69"/>
      <c r="AJ10" s="69"/>
      <c r="AK10" s="2"/>
      <c r="AL10" s="69">
        <f>データ!V6</f>
        <v>455</v>
      </c>
      <c r="AM10" s="69"/>
      <c r="AN10" s="69"/>
      <c r="AO10" s="69"/>
      <c r="AP10" s="69"/>
      <c r="AQ10" s="69"/>
      <c r="AR10" s="69"/>
      <c r="AS10" s="69"/>
      <c r="AT10" s="68">
        <f>データ!W6</f>
        <v>0.14000000000000001</v>
      </c>
      <c r="AU10" s="68"/>
      <c r="AV10" s="68"/>
      <c r="AW10" s="68"/>
      <c r="AX10" s="68"/>
      <c r="AY10" s="68"/>
      <c r="AZ10" s="68"/>
      <c r="BA10" s="68"/>
      <c r="BB10" s="68">
        <f>データ!X6</f>
        <v>3250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43</v>
      </c>
      <c r="O86" s="26" t="str">
        <f>データ!EO6</f>
        <v>【1.09】</v>
      </c>
    </row>
  </sheetData>
  <sheetProtection algorithmName="SHA-512" hashValue="+StV3b1v5dtsDw+VaOmF9yEA+kCAUAwIZ90PA4z3DTlEUvPoPFWwN1DHiaP345YkSa9B3pDIZ/IVWHYdj+faSQ==" saltValue="YJ3eIVMNSIPWKh/STxFo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432113</v>
      </c>
      <c r="D6" s="33">
        <f t="shared" si="3"/>
        <v>47</v>
      </c>
      <c r="E6" s="33">
        <f t="shared" si="3"/>
        <v>17</v>
      </c>
      <c r="F6" s="33">
        <f t="shared" si="3"/>
        <v>6</v>
      </c>
      <c r="G6" s="33">
        <f t="shared" si="3"/>
        <v>0</v>
      </c>
      <c r="H6" s="33" t="str">
        <f t="shared" si="3"/>
        <v>熊本県　宇土市</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1.24</v>
      </c>
      <c r="Q6" s="34">
        <f t="shared" si="3"/>
        <v>92.44</v>
      </c>
      <c r="R6" s="34">
        <f t="shared" si="3"/>
        <v>3050</v>
      </c>
      <c r="S6" s="34">
        <f t="shared" si="3"/>
        <v>36923</v>
      </c>
      <c r="T6" s="34">
        <f t="shared" si="3"/>
        <v>74.3</v>
      </c>
      <c r="U6" s="34">
        <f t="shared" si="3"/>
        <v>496.94</v>
      </c>
      <c r="V6" s="34">
        <f t="shared" si="3"/>
        <v>455</v>
      </c>
      <c r="W6" s="34">
        <f t="shared" si="3"/>
        <v>0.14000000000000001</v>
      </c>
      <c r="X6" s="34">
        <f t="shared" si="3"/>
        <v>3250</v>
      </c>
      <c r="Y6" s="35">
        <f>IF(Y7="",NA(),Y7)</f>
        <v>108.54</v>
      </c>
      <c r="Z6" s="35">
        <f t="shared" ref="Z6:AH6" si="4">IF(Z7="",NA(),Z7)</f>
        <v>100.39</v>
      </c>
      <c r="AA6" s="35">
        <f t="shared" si="4"/>
        <v>100.68</v>
      </c>
      <c r="AB6" s="35">
        <f t="shared" si="4"/>
        <v>100.85</v>
      </c>
      <c r="AC6" s="35">
        <f t="shared" si="4"/>
        <v>93.05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1700.42</v>
      </c>
      <c r="BL6" s="35">
        <f t="shared" si="7"/>
        <v>1491.92</v>
      </c>
      <c r="BM6" s="35">
        <f t="shared" si="7"/>
        <v>1756.26</v>
      </c>
      <c r="BN6" s="35">
        <f t="shared" si="7"/>
        <v>1864.29</v>
      </c>
      <c r="BO6" s="35">
        <f t="shared" si="7"/>
        <v>1867.86</v>
      </c>
      <c r="BP6" s="34" t="str">
        <f>IF(BP7="","",IF(BP7="-","【-】","【"&amp;SUBSTITUTE(TEXT(BP7,"#,##0.00"),"-","△")&amp;"】"))</f>
        <v>【1,042.34】</v>
      </c>
      <c r="BQ6" s="35">
        <f>IF(BQ7="",NA(),BQ7)</f>
        <v>42.98</v>
      </c>
      <c r="BR6" s="35">
        <f t="shared" ref="BR6:BZ6" si="8">IF(BR7="",NA(),BR7)</f>
        <v>45.32</v>
      </c>
      <c r="BS6" s="35">
        <f t="shared" si="8"/>
        <v>37.21</v>
      </c>
      <c r="BT6" s="35">
        <f t="shared" si="8"/>
        <v>28.29</v>
      </c>
      <c r="BU6" s="35">
        <f t="shared" si="8"/>
        <v>26.71</v>
      </c>
      <c r="BV6" s="35">
        <f t="shared" si="8"/>
        <v>34.51</v>
      </c>
      <c r="BW6" s="35">
        <f t="shared" si="8"/>
        <v>46.77</v>
      </c>
      <c r="BX6" s="35">
        <f t="shared" si="8"/>
        <v>45.78</v>
      </c>
      <c r="BY6" s="35">
        <f t="shared" si="8"/>
        <v>51.32</v>
      </c>
      <c r="BZ6" s="35">
        <f t="shared" si="8"/>
        <v>46.93</v>
      </c>
      <c r="CA6" s="34" t="str">
        <f>IF(CA7="","",IF(CA7="-","【-】","【"&amp;SUBSTITUTE(TEXT(CA7,"#,##0.00"),"-","△")&amp;"】"))</f>
        <v>【42.60】</v>
      </c>
      <c r="CB6" s="35">
        <f>IF(CB7="",NA(),CB7)</f>
        <v>363.74</v>
      </c>
      <c r="CC6" s="35">
        <f t="shared" ref="CC6:CK6" si="9">IF(CC7="",NA(),CC7)</f>
        <v>343.06</v>
      </c>
      <c r="CD6" s="35">
        <f t="shared" si="9"/>
        <v>421.38</v>
      </c>
      <c r="CE6" s="35">
        <f t="shared" si="9"/>
        <v>558.36</v>
      </c>
      <c r="CF6" s="35">
        <f t="shared" si="9"/>
        <v>605.33000000000004</v>
      </c>
      <c r="CG6" s="35">
        <f t="shared" si="9"/>
        <v>476.11</v>
      </c>
      <c r="CH6" s="35">
        <f t="shared" si="9"/>
        <v>348.75</v>
      </c>
      <c r="CI6" s="35">
        <f t="shared" si="9"/>
        <v>367.7</v>
      </c>
      <c r="CJ6" s="35">
        <f t="shared" si="9"/>
        <v>329.91</v>
      </c>
      <c r="CK6" s="35">
        <f t="shared" si="9"/>
        <v>346.96</v>
      </c>
      <c r="CL6" s="34" t="str">
        <f>IF(CL7="","",IF(CL7="-","【-】","【"&amp;SUBSTITUTE(TEXT(CL7,"#,##0.00"),"-","△")&amp;"】"))</f>
        <v>【410.22】</v>
      </c>
      <c r="CM6" s="35">
        <f>IF(CM7="",NA(),CM7)</f>
        <v>10.039999999999999</v>
      </c>
      <c r="CN6" s="35">
        <f t="shared" ref="CN6:CV6" si="10">IF(CN7="",NA(),CN7)</f>
        <v>10.039999999999999</v>
      </c>
      <c r="CO6" s="35">
        <f t="shared" si="10"/>
        <v>10.039999999999999</v>
      </c>
      <c r="CP6" s="35">
        <f t="shared" si="10"/>
        <v>10.039999999999999</v>
      </c>
      <c r="CQ6" s="35">
        <f t="shared" si="10"/>
        <v>9.6300000000000008</v>
      </c>
      <c r="CR6" s="35">
        <f t="shared" si="10"/>
        <v>29.4</v>
      </c>
      <c r="CS6" s="35">
        <f t="shared" si="10"/>
        <v>29.8</v>
      </c>
      <c r="CT6" s="35">
        <f t="shared" si="10"/>
        <v>29.43</v>
      </c>
      <c r="CU6" s="35">
        <f t="shared" si="10"/>
        <v>26.7</v>
      </c>
      <c r="CV6" s="35">
        <f t="shared" si="10"/>
        <v>29.12</v>
      </c>
      <c r="CW6" s="34" t="str">
        <f>IF(CW7="","",IF(CW7="-","【-】","【"&amp;SUBSTITUTE(TEXT(CW7,"#,##0.00"),"-","△")&amp;"】"))</f>
        <v>【32.98】</v>
      </c>
      <c r="CX6" s="35">
        <f>IF(CX7="",NA(),CX7)</f>
        <v>55.41</v>
      </c>
      <c r="CY6" s="35">
        <f t="shared" ref="CY6:DG6" si="11">IF(CY7="",NA(),CY7)</f>
        <v>55.45</v>
      </c>
      <c r="CZ6" s="35">
        <f t="shared" si="11"/>
        <v>54.65</v>
      </c>
      <c r="DA6" s="35">
        <f t="shared" si="11"/>
        <v>59.83</v>
      </c>
      <c r="DB6" s="35">
        <f t="shared" si="11"/>
        <v>62.42</v>
      </c>
      <c r="DC6" s="35">
        <f t="shared" si="11"/>
        <v>63.77</v>
      </c>
      <c r="DD6" s="35">
        <f t="shared" si="11"/>
        <v>66.95</v>
      </c>
      <c r="DE6" s="35">
        <f t="shared" si="11"/>
        <v>66.33</v>
      </c>
      <c r="DF6" s="35">
        <f t="shared" si="11"/>
        <v>66.459999999999994</v>
      </c>
      <c r="DG6" s="35">
        <f t="shared" si="11"/>
        <v>64.42</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0.26</v>
      </c>
      <c r="EM6" s="35">
        <f t="shared" si="14"/>
        <v>0.04</v>
      </c>
      <c r="EN6" s="34">
        <f t="shared" si="14"/>
        <v>0</v>
      </c>
      <c r="EO6" s="34" t="str">
        <f>IF(EO7="","",IF(EO7="-","【-】","【"&amp;SUBSTITUTE(TEXT(EO7,"#,##0.00"),"-","△")&amp;"】"))</f>
        <v>【1.09】</v>
      </c>
    </row>
    <row r="7" spans="1:145" s="36" customFormat="1" x14ac:dyDescent="0.15">
      <c r="A7" s="28"/>
      <c r="B7" s="37">
        <v>2020</v>
      </c>
      <c r="C7" s="37">
        <v>432113</v>
      </c>
      <c r="D7" s="37">
        <v>47</v>
      </c>
      <c r="E7" s="37">
        <v>17</v>
      </c>
      <c r="F7" s="37">
        <v>6</v>
      </c>
      <c r="G7" s="37">
        <v>0</v>
      </c>
      <c r="H7" s="37" t="s">
        <v>98</v>
      </c>
      <c r="I7" s="37" t="s">
        <v>99</v>
      </c>
      <c r="J7" s="37" t="s">
        <v>100</v>
      </c>
      <c r="K7" s="37" t="s">
        <v>101</v>
      </c>
      <c r="L7" s="37" t="s">
        <v>102</v>
      </c>
      <c r="M7" s="37" t="s">
        <v>103</v>
      </c>
      <c r="N7" s="38" t="s">
        <v>104</v>
      </c>
      <c r="O7" s="38" t="s">
        <v>105</v>
      </c>
      <c r="P7" s="38">
        <v>1.24</v>
      </c>
      <c r="Q7" s="38">
        <v>92.44</v>
      </c>
      <c r="R7" s="38">
        <v>3050</v>
      </c>
      <c r="S7" s="38">
        <v>36923</v>
      </c>
      <c r="T7" s="38">
        <v>74.3</v>
      </c>
      <c r="U7" s="38">
        <v>496.94</v>
      </c>
      <c r="V7" s="38">
        <v>455</v>
      </c>
      <c r="W7" s="38">
        <v>0.14000000000000001</v>
      </c>
      <c r="X7" s="38">
        <v>3250</v>
      </c>
      <c r="Y7" s="38">
        <v>108.54</v>
      </c>
      <c r="Z7" s="38">
        <v>100.39</v>
      </c>
      <c r="AA7" s="38">
        <v>100.68</v>
      </c>
      <c r="AB7" s="38">
        <v>100.85</v>
      </c>
      <c r="AC7" s="38">
        <v>93.05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1700.42</v>
      </c>
      <c r="BL7" s="38">
        <v>1491.92</v>
      </c>
      <c r="BM7" s="38">
        <v>1756.26</v>
      </c>
      <c r="BN7" s="38">
        <v>1864.29</v>
      </c>
      <c r="BO7" s="38">
        <v>1867.86</v>
      </c>
      <c r="BP7" s="38">
        <v>1042.3399999999999</v>
      </c>
      <c r="BQ7" s="38">
        <v>42.98</v>
      </c>
      <c r="BR7" s="38">
        <v>45.32</v>
      </c>
      <c r="BS7" s="38">
        <v>37.21</v>
      </c>
      <c r="BT7" s="38">
        <v>28.29</v>
      </c>
      <c r="BU7" s="38">
        <v>26.71</v>
      </c>
      <c r="BV7" s="38">
        <v>34.51</v>
      </c>
      <c r="BW7" s="38">
        <v>46.77</v>
      </c>
      <c r="BX7" s="38">
        <v>45.78</v>
      </c>
      <c r="BY7" s="38">
        <v>51.32</v>
      </c>
      <c r="BZ7" s="38">
        <v>46.93</v>
      </c>
      <c r="CA7" s="38">
        <v>42.6</v>
      </c>
      <c r="CB7" s="38">
        <v>363.74</v>
      </c>
      <c r="CC7" s="38">
        <v>343.06</v>
      </c>
      <c r="CD7" s="38">
        <v>421.38</v>
      </c>
      <c r="CE7" s="38">
        <v>558.36</v>
      </c>
      <c r="CF7" s="38">
        <v>605.33000000000004</v>
      </c>
      <c r="CG7" s="38">
        <v>476.11</v>
      </c>
      <c r="CH7" s="38">
        <v>348.75</v>
      </c>
      <c r="CI7" s="38">
        <v>367.7</v>
      </c>
      <c r="CJ7" s="38">
        <v>329.91</v>
      </c>
      <c r="CK7" s="38">
        <v>346.96</v>
      </c>
      <c r="CL7" s="38">
        <v>410.22</v>
      </c>
      <c r="CM7" s="38">
        <v>10.039999999999999</v>
      </c>
      <c r="CN7" s="38">
        <v>10.039999999999999</v>
      </c>
      <c r="CO7" s="38">
        <v>10.039999999999999</v>
      </c>
      <c r="CP7" s="38">
        <v>10.039999999999999</v>
      </c>
      <c r="CQ7" s="38">
        <v>9.6300000000000008</v>
      </c>
      <c r="CR7" s="38">
        <v>29.4</v>
      </c>
      <c r="CS7" s="38">
        <v>29.8</v>
      </c>
      <c r="CT7" s="38">
        <v>29.43</v>
      </c>
      <c r="CU7" s="38">
        <v>26.7</v>
      </c>
      <c r="CV7" s="38">
        <v>29.12</v>
      </c>
      <c r="CW7" s="38">
        <v>32.979999999999997</v>
      </c>
      <c r="CX7" s="38">
        <v>55.41</v>
      </c>
      <c r="CY7" s="38">
        <v>55.45</v>
      </c>
      <c r="CZ7" s="38">
        <v>54.65</v>
      </c>
      <c r="DA7" s="38">
        <v>59.83</v>
      </c>
      <c r="DB7" s="38">
        <v>62.42</v>
      </c>
      <c r="DC7" s="38">
        <v>63.77</v>
      </c>
      <c r="DD7" s="38">
        <v>66.95</v>
      </c>
      <c r="DE7" s="38">
        <v>66.33</v>
      </c>
      <c r="DF7" s="38">
        <v>66.459999999999994</v>
      </c>
      <c r="DG7" s="38">
        <v>64.42</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0.26</v>
      </c>
      <c r="EM7" s="38">
        <v>0.04</v>
      </c>
      <c r="EN7" s="38">
        <v>0</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2022-02-04T05:17:52Z</cp:lastPrinted>
  <dcterms:created xsi:type="dcterms:W3CDTF">2021-12-03T08:06:26Z</dcterms:created>
  <dcterms:modified xsi:type="dcterms:W3CDTF">2022-02-16T07:46:00Z</dcterms:modified>
  <cp:category/>
</cp:coreProperties>
</file>