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fnglFNwujjMF+t6J5FSDLdAwIYCYdALvv4RL46BidCVU3jBN+vdJjjOVIjxpyn1MHsPbvSXIUgVypbGeQMeLXQ==" workbookSaltValue="7fh/Z6sKXf4If3gMljYTKw==" workbookSpinCount="100000" lockStructure="1"/>
  <bookViews>
    <workbookView xWindow="0" yWindow="0" windowWidth="20490" windowHeight="705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AL10" i="4"/>
  <c r="W10" i="4"/>
  <c r="P10" i="4"/>
  <c r="I10" i="4"/>
  <c r="BB8" i="4"/>
  <c r="AL8" i="4"/>
  <c r="P8" i="4"/>
  <c r="I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<sst xmlns="http://schemas.openxmlformats.org/spreadsheetml/2006/main" count="236" uniqueCount="120">
  <si>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</si>
  <si>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</si>
  <si>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</si>
  <si>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</si>
  <si>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</si>
  <si>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</si>
  <si>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</si>
  <si>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</si>
  <si>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</si>
  <si>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</si>
  <si>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</si>
  <si>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</si>
  <si>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</si>
  <si>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</si>
  <si>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</si>
  <si>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</si>
  <si>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</si>
  <si>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</si>
  <si>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</si>
  <si>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</si>
  <si>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</si>
  <si>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</si>
  <si>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</si>
  <si>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</si>
  <si>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</si>
  <si>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</si>
  <si>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</si>
  <si>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</si>
  <si>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</si>
  <si>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</si>
  <si>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</si>
  <si>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</si>
  <si>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</si>
  <si>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</si>
  <si>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</si>
  <si>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</si>
  <si>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</si>
  <si>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</si>
  <si>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</si>
  <si>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</si>
  <si>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</si>
  <si>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</si>
  <si>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</si>
  <si>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</si>
  <si>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</si>
  <si>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</si>
  <si>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</si>
  <si>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</si>
  <si>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</si>
  <si>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</si>
  <si>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</si>
  <si>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</si>
  <si>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</si>
  <si>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</si>
  <si>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</si>
  <si>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</si>
  <si>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</si>
  <si>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</si>
  <si>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</si>
  <si>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</si>
  <si>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</si>
  <si>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</si>
  <si>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</si>
  <si>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</si>
  <si>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</si>
  <si>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</si>
  <si>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</si>
  <si>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</si>
  <si>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</si>
  <si>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</si>
  <si>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</si>
  <si>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</si>
  <si>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</si>
  <si>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</si>
  <si>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</si>
  <si>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</si>
  <si>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</si>
  <si>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</si>
  <si>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</si>
  <si>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</si>
  <si>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</si>
  <si>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</si>
  <si>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</si>
  <si>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</si>
  <si>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</si>
  <si>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</si>
  <si>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</si>
  <si>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</si>
  <si>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</si>
  <si>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</si>
  <si>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</si>
  <si>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</si>
  <si>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</si>
  <si>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</si>
  <si>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</si>
  <si>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</si>
  <si>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</si>
  <si>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</si>
  <si>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</si>
  <si>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</si>
  <si>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</si>
  <si>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</si>
  <si>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</si>
  <si>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</si>
  <si>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</si>
  <si>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</si>
  <si>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</si>
  <si>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</si>
  <si>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</si>
  <si>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</si>
  <si>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</si>
  <si>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</si>
  <si>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</si>
  <si>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</si>
  <si>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</si>
  <si>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</si>
  <si>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</si>
  <si>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①収益的収支比率は、前年度と比較すると2ポイント以上減少している。一般会計繰入金を必要最低限に抑えたことと、起債の償還金額が増加したためである。
④企業債残高対事業規模比率は、類似団体平均値より下回っているが、起債の償還は一般会計繰入金で賄っているのが現状である。
⑤経費回収率は、平成29年度以降増加傾向にある。使用料収入の増加と併せて修繕が発生しなかったことが要因である。今後も適切な維持管理に努める。
⑥汚水処理原価は、類似団体平均値より低下した。維持管理費が減少したことで改善された。
⑦施設利用率は、ほぼ横ばいとなっている。未加入世帯が7世帯と少ないので、加入促進により接続があったとしても利用率の上昇はあまり見込めない。
⑧水洗化率は、ほぼ横ばいとなっており、概成したと考えられる。</t>
    <rPh sb="1" eb="4">
      <t>シュウエキテキ</t>
    </rPh>
    <rPh sb="4" eb="6">
      <t>シュウシ</t>
    </rPh>
    <rPh sb="6" eb="8">
      <t>ヒリツ</t>
    </rPh>
    <rPh sb="10" eb="13">
      <t>ゼンネンド</t>
    </rPh>
    <rPh sb="14" eb="16">
      <t>ヒカク</t>
    </rPh>
    <rPh sb="24" eb="26">
      <t>イジョウ</t>
    </rPh>
    <rPh sb="26" eb="28">
      <t>ゲンショウ</t>
    </rPh>
    <rPh sb="33" eb="35">
      <t>イッパン</t>
    </rPh>
    <rPh sb="35" eb="37">
      <t>カイケイ</t>
    </rPh>
    <rPh sb="37" eb="40">
      <t>クリイレキン</t>
    </rPh>
    <rPh sb="41" eb="43">
      <t>ヒツヨウ</t>
    </rPh>
    <rPh sb="43" eb="46">
      <t>サイテイゲン</t>
    </rPh>
    <rPh sb="47" eb="48">
      <t>オサ</t>
    </rPh>
    <rPh sb="54" eb="56">
      <t>キサイ</t>
    </rPh>
    <rPh sb="57" eb="59">
      <t>ショウカン</t>
    </rPh>
    <rPh sb="59" eb="61">
      <t>キンガク</t>
    </rPh>
    <rPh sb="62" eb="64">
      <t>ゾウカ</t>
    </rPh>
    <rPh sb="74" eb="77">
      <t>キギョウサイ</t>
    </rPh>
    <rPh sb="77" eb="79">
      <t>ザンダカ</t>
    </rPh>
    <rPh sb="79" eb="80">
      <t>タイ</t>
    </rPh>
    <rPh sb="80" eb="82">
      <t>ジギョウ</t>
    </rPh>
    <rPh sb="82" eb="84">
      <t>キボ</t>
    </rPh>
    <rPh sb="84" eb="86">
      <t>ヒリツ</t>
    </rPh>
    <rPh sb="88" eb="90">
      <t>ルイジ</t>
    </rPh>
    <rPh sb="90" eb="92">
      <t>ダンタイ</t>
    </rPh>
    <rPh sb="92" eb="95">
      <t>ヘイキンチ</t>
    </rPh>
    <rPh sb="97" eb="99">
      <t>シタマワ</t>
    </rPh>
    <rPh sb="105" eb="107">
      <t>キサイ</t>
    </rPh>
    <rPh sb="108" eb="110">
      <t>ショウカン</t>
    </rPh>
    <rPh sb="111" eb="113">
      <t>イッパン</t>
    </rPh>
    <rPh sb="113" eb="115">
      <t>カイケイ</t>
    </rPh>
    <rPh sb="115" eb="118">
      <t>クリイレキン</t>
    </rPh>
    <rPh sb="119" eb="120">
      <t>マカナ</t>
    </rPh>
    <rPh sb="126" eb="128">
      <t>ゲンジョウ</t>
    </rPh>
    <rPh sb="134" eb="136">
      <t>ケイヒ</t>
    </rPh>
    <rPh sb="136" eb="139">
      <t>カイシュウリツ</t>
    </rPh>
    <rPh sb="141" eb="143">
      <t>ヘイセイ</t>
    </rPh>
    <rPh sb="145" eb="147">
      <t>ネンド</t>
    </rPh>
    <rPh sb="147" eb="149">
      <t>イコウ</t>
    </rPh>
    <rPh sb="149" eb="151">
      <t>ゾウカ</t>
    </rPh>
    <rPh sb="151" eb="153">
      <t>ケイコウ</t>
    </rPh>
    <rPh sb="157" eb="160">
      <t>シヨウリョウ</t>
    </rPh>
    <rPh sb="160" eb="162">
      <t>シュウニュウ</t>
    </rPh>
    <rPh sb="163" eb="165">
      <t>ゾウカ</t>
    </rPh>
    <rPh sb="166" eb="167">
      <t>アワ</t>
    </rPh>
    <rPh sb="169" eb="171">
      <t>シュウゼン</t>
    </rPh>
    <rPh sb="172" eb="174">
      <t>ハッセイ</t>
    </rPh>
    <rPh sb="182" eb="184">
      <t>ヨウイン</t>
    </rPh>
    <rPh sb="188" eb="190">
      <t>コンゴ</t>
    </rPh>
    <rPh sb="191" eb="193">
      <t>テキセツ</t>
    </rPh>
    <rPh sb="194" eb="196">
      <t>イジ</t>
    </rPh>
    <rPh sb="196" eb="198">
      <t>カンリ</t>
    </rPh>
    <rPh sb="199" eb="200">
      <t>ツト</t>
    </rPh>
    <rPh sb="205" eb="207">
      <t>オスイ</t>
    </rPh>
    <rPh sb="207" eb="209">
      <t>ショリ</t>
    </rPh>
    <rPh sb="209" eb="211">
      <t>ゲンカ</t>
    </rPh>
    <rPh sb="213" eb="215">
      <t>ルイジ</t>
    </rPh>
    <rPh sb="215" eb="217">
      <t>ダンタイ</t>
    </rPh>
    <rPh sb="217" eb="220">
      <t>ヘイキンチ</t>
    </rPh>
    <rPh sb="222" eb="224">
      <t>テイカ</t>
    </rPh>
    <rPh sb="227" eb="229">
      <t>イジ</t>
    </rPh>
    <rPh sb="229" eb="232">
      <t>カンリヒ</t>
    </rPh>
    <rPh sb="233" eb="235">
      <t>ゲンショウ</t>
    </rPh>
    <rPh sb="240" eb="242">
      <t>カイゼン</t>
    </rPh>
    <rPh sb="248" eb="250">
      <t>シセツ</t>
    </rPh>
    <rPh sb="250" eb="253">
      <t>リヨウリツ</t>
    </rPh>
    <rPh sb="257" eb="258">
      <t>ヨコ</t>
    </rPh>
    <rPh sb="267" eb="270">
      <t>ミカニュウ</t>
    </rPh>
    <rPh sb="270" eb="272">
      <t>セタイ</t>
    </rPh>
    <rPh sb="274" eb="276">
      <t>セタイ</t>
    </rPh>
    <rPh sb="277" eb="278">
      <t>スク</t>
    </rPh>
    <rPh sb="283" eb="285">
      <t>カニュウ</t>
    </rPh>
    <rPh sb="285" eb="287">
      <t>ソクシン</t>
    </rPh>
    <rPh sb="290" eb="292">
      <t>セツゾク</t>
    </rPh>
    <rPh sb="300" eb="303">
      <t>リヨウリツ</t>
    </rPh>
    <rPh sb="304" eb="306">
      <t>ジョウショウ</t>
    </rPh>
    <rPh sb="310" eb="312">
      <t>ミコ</t>
    </rPh>
    <rPh sb="318" eb="321">
      <t>スイセンカ</t>
    </rPh>
    <rPh sb="321" eb="322">
      <t>リツ</t>
    </rPh>
    <rPh sb="326" eb="327">
      <t>ヨコ</t>
    </rPh>
    <rPh sb="336" eb="338">
      <t>ガイセイ</t>
    </rPh>
    <rPh sb="341" eb="342">
      <t>カンガ</t>
    </rPh>
    <phoneticPr fontId="4"/>
  </si>
  <si>
    <t>③本町の農業集落排水事業は平成11・14年度にそれぞれ供用を開始しており、管路延長も3.6kmと短く、管渠の標準耐用年数である50年を経過する管渠がないため更新は行っていない。</t>
    <rPh sb="4" eb="6">
      <t>ノウギョウ</t>
    </rPh>
    <rPh sb="6" eb="8">
      <t>シュウラク</t>
    </rPh>
    <rPh sb="8" eb="10">
      <t>ハイスイ</t>
    </rPh>
    <rPh sb="27" eb="29">
      <t>キョウヨウ</t>
    </rPh>
    <rPh sb="30" eb="32">
      <t>カイシ</t>
    </rPh>
    <phoneticPr fontId="4"/>
  </si>
  <si>
    <t>　農業集落排水事業として概成しており、今後の維持管理が重要となってくる。事業区域内において、高齢化が進んでおり、今後は人口減少による使用料収入の減少が見込まれる。今日まで施設全体を通して大きな修繕等発生していないが、電気設備等の更新は避けては通れない。公営企業会計へ移行し、経営の「見える化」を図り、最適整備構想に基づいた適正な維持管理を行っていく。</t>
    <rPh sb="1" eb="3">
      <t>ノウギョウ</t>
    </rPh>
    <rPh sb="3" eb="5">
      <t>シュウラク</t>
    </rPh>
    <rPh sb="5" eb="7">
      <t>ハイスイ</t>
    </rPh>
    <rPh sb="7" eb="9">
      <t>ジギョウ</t>
    </rPh>
    <rPh sb="12" eb="14">
      <t>ガイセイ</t>
    </rPh>
    <rPh sb="19" eb="21">
      <t>コンゴ</t>
    </rPh>
    <rPh sb="22" eb="24">
      <t>イジ</t>
    </rPh>
    <rPh sb="24" eb="26">
      <t>カンリ</t>
    </rPh>
    <rPh sb="27" eb="29">
      <t>ジュウヨウ</t>
    </rPh>
    <rPh sb="36" eb="38">
      <t>ジギョウ</t>
    </rPh>
    <rPh sb="38" eb="41">
      <t>クイキナイ</t>
    </rPh>
    <rPh sb="46" eb="49">
      <t>コウレイカ</t>
    </rPh>
    <rPh sb="50" eb="51">
      <t>スス</t>
    </rPh>
    <rPh sb="56" eb="58">
      <t>コンゴ</t>
    </rPh>
    <rPh sb="59" eb="61">
      <t>ジンコウ</t>
    </rPh>
    <rPh sb="61" eb="63">
      <t>ゲンショウ</t>
    </rPh>
    <rPh sb="66" eb="69">
      <t>シヨウリョウ</t>
    </rPh>
    <rPh sb="69" eb="71">
      <t>シュウニュウ</t>
    </rPh>
    <rPh sb="72" eb="74">
      <t>ゲンショウ</t>
    </rPh>
    <rPh sb="75" eb="77">
      <t>ミコ</t>
    </rPh>
    <rPh sb="81" eb="83">
      <t>コンニチ</t>
    </rPh>
    <rPh sb="85" eb="87">
      <t>シセツ</t>
    </rPh>
    <rPh sb="87" eb="89">
      <t>ゼンタイ</t>
    </rPh>
    <rPh sb="90" eb="91">
      <t>トオ</t>
    </rPh>
    <rPh sb="93" eb="94">
      <t>オオ</t>
    </rPh>
    <rPh sb="96" eb="99">
      <t>シュウゼントウ</t>
    </rPh>
    <rPh sb="99" eb="101">
      <t>ハッセイ</t>
    </rPh>
    <rPh sb="108" eb="110">
      <t>デンキ</t>
    </rPh>
    <rPh sb="110" eb="112">
      <t>セツビ</t>
    </rPh>
    <rPh sb="112" eb="113">
      <t>トウ</t>
    </rPh>
    <rPh sb="114" eb="116">
      <t>コウシン</t>
    </rPh>
    <rPh sb="117" eb="118">
      <t>サ</t>
    </rPh>
    <rPh sb="121" eb="122">
      <t>トオ</t>
    </rPh>
    <rPh sb="126" eb="128">
      <t>コウエイ</t>
    </rPh>
    <rPh sb="128" eb="130">
      <t>キギョウ</t>
    </rPh>
    <rPh sb="130" eb="132">
      <t>カイケイ</t>
    </rPh>
    <rPh sb="133" eb="135">
      <t>イコウ</t>
    </rPh>
    <rPh sb="137" eb="139">
      <t>ケイエイ</t>
    </rPh>
    <rPh sb="141" eb="142">
      <t>ミ</t>
    </rPh>
    <rPh sb="144" eb="145">
      <t>カ</t>
    </rPh>
    <rPh sb="147" eb="148">
      <t>ハカ</t>
    </rPh>
    <rPh sb="150" eb="152">
      <t>サイテキ</t>
    </rPh>
    <rPh sb="152" eb="154">
      <t>セイビ</t>
    </rPh>
    <rPh sb="154" eb="156">
      <t>コウソウ</t>
    </rPh>
    <rPh sb="157" eb="158">
      <t>モト</t>
    </rPh>
    <rPh sb="161" eb="163">
      <t>テキセイ</t>
    </rPh>
    <rPh sb="164" eb="166">
      <t>イジ</t>
    </rPh>
    <rPh sb="166" eb="168">
      <t>カンリ</t>
    </rPh>
    <rPh sb="169" eb="17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</si>
</sst>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16-4315-AD82-471C0CB93B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616-4315-AD82-471C0CB93B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60.87</c:v>
                </c:pt>
                <c:pt idx="1">
                  <c:v>59.78</c:v>
                </c:pt>
                <c:pt idx="2">
                  <c:v>57.61</c:v>
                </c:pt>
                <c:pt idx="3">
                  <c:v>56.52</c:v>
                </c:pt>
                <c:pt idx="4">
                  <c:v>57.61</c:v>
                </c:pt>
              </c:numCache>
            </c:numRef>
          </c:val>
          <c:extLst>
            <c:ext xmlns:c16="http://schemas.microsoft.com/office/drawing/2014/chart" uri="{C3380CC4-5D6E-409C-BE32-E72D297353CC}">
              <c16:uniqueId val="{00000000-6871-4494-9259-15907B5640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871-4494-9259-15907B5640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94.71</c:v>
                </c:pt>
                <c:pt idx="1">
                  <c:v>94.69</c:v>
                </c:pt>
                <c:pt idx="2">
                  <c:v>94.61</c:v>
                </c:pt>
                <c:pt idx="3">
                  <c:v>94.44</c:v>
                </c:pt>
                <c:pt idx="4">
                  <c:v>94.39</c:v>
                </c:pt>
              </c:numCache>
            </c:numRef>
          </c:val>
          <c:extLst>
            <c:ext xmlns:c16="http://schemas.microsoft.com/office/drawing/2014/chart" uri="{C3380CC4-5D6E-409C-BE32-E72D297353CC}">
              <c16:uniqueId val="{00000000-F8CE-470D-B73F-88A971BD76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8CE-470D-B73F-88A971BD76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99.35</c:v>
                </c:pt>
                <c:pt idx="1">
                  <c:v>100.21</c:v>
                </c:pt>
                <c:pt idx="2">
                  <c:v>97.43</c:v>
                </c:pt>
                <c:pt idx="3">
                  <c:v>101.67</c:v>
                </c:pt>
                <c:pt idx="4">
                  <c:v>99.08</c:v>
                </c:pt>
              </c:numCache>
            </c:numRef>
          </c:val>
          <c:extLst>
            <c:ext xmlns:c16="http://schemas.microsoft.com/office/drawing/2014/chart" uri="{C3380CC4-5D6E-409C-BE32-E72D297353CC}">
              <c16:uniqueId val="{00000000-A291-4F09-B58A-CF4646C878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1-4F09-B58A-CF4646C878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6-42CA-AFB1-A889C331EF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6-42CA-AFB1-A889C331EF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5-4FC4-A6CF-EC9A3D9DA7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5-4FC4-A6CF-EC9A3D9DA7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B-4CDB-9094-B3FF1ACD35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B-4CDB-9094-B3FF1ACD35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4-4442-90B0-675A3D4B23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4-4442-90B0-675A3D4B23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16.809999999999999</c:v>
                </c:pt>
                <c:pt idx="1">
                  <c:v>132.54</c:v>
                </c:pt>
                <c:pt idx="2">
                  <c:v>211.66</c:v>
                </c:pt>
                <c:pt idx="3">
                  <c:v>207.01</c:v>
                </c:pt>
                <c:pt idx="4" formatCode="#,##0.00;&quot;△&quot;#,##0.00">
                  <c:v>0</c:v>
                </c:pt>
              </c:numCache>
            </c:numRef>
          </c:val>
          <c:extLst>
            <c:ext xmlns:c16="http://schemas.microsoft.com/office/drawing/2014/chart" uri="{C3380CC4-5D6E-409C-BE32-E72D297353CC}">
              <c16:uniqueId val="{00000000-CEE2-488A-BB34-EBBE371785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EE2-488A-BB34-EBBE371785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69.489999999999995</c:v>
                </c:pt>
                <c:pt idx="1">
                  <c:v>59.43</c:v>
                </c:pt>
                <c:pt idx="2">
                  <c:v>62.27</c:v>
                </c:pt>
                <c:pt idx="3">
                  <c:v>70.17</c:v>
                </c:pt>
                <c:pt idx="4">
                  <c:v>81.83</c:v>
                </c:pt>
              </c:numCache>
            </c:numRef>
          </c:val>
          <c:extLst>
            <c:ext xmlns:c16="http://schemas.microsoft.com/office/drawing/2014/chart" uri="{C3380CC4-5D6E-409C-BE32-E72D297353CC}">
              <c16:uniqueId val="{00000000-C974-4227-AF18-B052766546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974-4227-AF18-B052766546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268.88</c:v>
                </c:pt>
                <c:pt idx="1">
                  <c:v>322.38</c:v>
                </c:pt>
                <c:pt idx="2">
                  <c:v>308.79000000000002</c:v>
                </c:pt>
                <c:pt idx="3">
                  <c:v>277.01</c:v>
                </c:pt>
                <c:pt idx="4">
                  <c:v>241.06</c:v>
                </c:pt>
              </c:numCache>
            </c:numRef>
          </c:val>
          <c:extLst>
            <c:ext xmlns:c16="http://schemas.microsoft.com/office/drawing/2014/chart" uri="{C3380CC4-5D6E-409C-BE32-E72D297353CC}">
              <c16:uniqueId val="{00000000-9DA3-42D2-84C9-3B0B8E9AE2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DA3-42D2-84C9-3B0B8E9AE2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苓北町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6971</v>
      </c>
      <c r="AM8" s="69"/>
      <c r="AN8" s="69"/>
      <c r="AO8" s="69"/>
      <c r="AP8" s="69"/>
      <c r="AQ8" s="69"/>
      <c r="AR8" s="69"/>
      <c r="AS8" s="69"/>
      <c r="AT8" s="68">
        <f>データ!T6</f>
        <v>67.58</v>
      </c>
      <c r="AU8" s="68"/>
      <c r="AV8" s="68"/>
      <c r="AW8" s="68"/>
      <c r="AX8" s="68"/>
      <c r="AY8" s="68"/>
      <c r="AZ8" s="68"/>
      <c r="BA8" s="68"/>
      <c r="BB8" s="68">
        <f>データ!U6</f>
        <v>103.15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2.86</v>
      </c>
      <c r="Q10" s="68"/>
      <c r="R10" s="68"/>
      <c r="S10" s="68"/>
      <c r="T10" s="68"/>
      <c r="U10" s="68"/>
      <c r="V10" s="68"/>
      <c r="W10" s="68">
        <f>データ!Q6</f>
        <v>81.44</v>
      </c>
      <c r="X10" s="68"/>
      <c r="Y10" s="68"/>
      <c r="Z10" s="68"/>
      <c r="AA10" s="68"/>
      <c r="AB10" s="68"/>
      <c r="AC10" s="68"/>
      <c r="AD10" s="69">
        <f>データ!R6</f>
        <v>3790</v>
      </c>
      <c r="AE10" s="69"/>
      <c r="AF10" s="69"/>
      <c r="AG10" s="69"/>
      <c r="AH10" s="69"/>
      <c r="AI10" s="69"/>
      <c r="AJ10" s="69"/>
      <c r="AK10" s="2"/>
      <c r="AL10" s="69">
        <f>データ!V6</f>
        <v>196</v>
      </c>
      <c r="AM10" s="69"/>
      <c r="AN10" s="69"/>
      <c r="AO10" s="69"/>
      <c r="AP10" s="69"/>
      <c r="AQ10" s="69"/>
      <c r="AR10" s="69"/>
      <c r="AS10" s="69"/>
      <c r="AT10" s="68">
        <f>データ!W6</f>
        <v>0.21</v>
      </c>
      <c r="AU10" s="68"/>
      <c r="AV10" s="68"/>
      <c r="AW10" s="68"/>
      <c r="AX10" s="68"/>
      <c r="AY10" s="68"/>
      <c r="AZ10" s="68"/>
      <c r="BA10" s="68"/>
      <c r="BB10" s="68">
        <f>データ!X6</f>
        <v>933.33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etbIAKjiFsx/WSPgCeBrrZZkrrbhlWw8VhmBLTwbNe8yxF/Cu0bKaibOP9INyaMBAH3x9D4FpfMAeqyZNrhQFA==" saltValue="L4G9D3nqk2jiJFOrAiUb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435317</v>
      </c>
      <c r="D6" s="33">
        <f t="shared" si="3"/>
        <v>47</v>
      </c>
      <c r="E6" s="33">
        <f t="shared" si="3"/>
        <v>17</v>
      </c>
      <c r="F6" s="33">
        <f t="shared" si="3"/>
        <v>5</v>
      </c>
      <c r="G6" s="33">
        <f t="shared" si="3"/>
        <v>0</v>
      </c>
      <c r="H6" s="33" t="str">
        <f t="shared" si="3"/>
        <v>熊本県　苓北町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2.86</v>
      </c>
      <c r="Q6" s="34">
        <f t="shared" si="3"/>
        <v>81.44</v>
      </c>
      <c r="R6" s="34">
        <f t="shared" si="3"/>
        <v>3790</v>
      </c>
      <c r="S6" s="34">
        <f t="shared" si="3"/>
        <v>6971</v>
      </c>
      <c r="T6" s="34">
        <f t="shared" si="3"/>
        <v>67.58</v>
      </c>
      <c r="U6" s="34">
        <f t="shared" si="3"/>
        <v>103.15</v>
      </c>
      <c r="V6" s="34">
        <f t="shared" si="3"/>
        <v>196</v>
      </c>
      <c r="W6" s="34">
        <f t="shared" si="3"/>
        <v>0.21</v>
      </c>
      <c r="X6" s="34">
        <f t="shared" si="3"/>
        <v>933.33</v>
      </c>
      <c r="Y6" s="35">
        <f>IF(Y7="",NA(),Y7)</f>
        <v>99.35</v>
      </c>
      <c r="Z6" s="35">
        <f t="shared" ref="Z6:AH6" si="4">IF(Z7="",NA(),Z7)</f>
        <v>100.21</v>
      </c>
      <c r="AA6" s="35">
        <f t="shared" si="4"/>
        <v>97.43</v>
      </c>
      <c r="AB6" s="35">
        <f t="shared" si="4"/>
        <v>101.67</v>
      </c>
      <c r="AC6" s="35">
        <f t="shared" si="4"/>
        <v>99.08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16.809999999999999</v>
      </c>
      <c r="BG6" s="35">
        <f t="shared" ref="BG6:BO6" si="7">IF(BG7="",NA(),BG7)</f>
        <v>132.54</v>
      </c>
      <c r="BH6" s="35">
        <f t="shared" si="7"/>
        <v>211.66</v>
      </c>
      <c r="BI6" s="35">
        <f t="shared" si="7"/>
        <v>207.01</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69.489999999999995</v>
      </c>
      <c r="BR6" s="35">
        <f t="shared" ref="BR6:BZ6" si="8">IF(BR7="",NA(),BR7)</f>
        <v>59.43</v>
      </c>
      <c r="BS6" s="35">
        <f t="shared" si="8"/>
        <v>62.27</v>
      </c>
      <c r="BT6" s="35">
        <f t="shared" si="8"/>
        <v>70.17</v>
      </c>
      <c r="BU6" s="35">
        <f t="shared" si="8"/>
        <v>81.83</v>
      </c>
      <c r="BV6" s="35">
        <f t="shared" si="8"/>
        <v>55.32</v>
      </c>
      <c r="BW6" s="35">
        <f t="shared" si="8"/>
        <v>59.8</v>
      </c>
      <c r="BX6" s="35">
        <f t="shared" si="8"/>
        <v>57.77</v>
      </c>
      <c r="BY6" s="35">
        <f t="shared" si="8"/>
        <v>57.31</v>
      </c>
      <c r="BZ6" s="35">
        <f t="shared" si="8"/>
        <v>57.08</v>
      </c>
      <c r="CA6" s="34" t="str">
        <f>IF(CA7="","",IF(CA7="-","【-】","【"&amp;SUBSTITUTE(TEXT(CA7,"#,##0.00"),"-","△")&amp;"】"))</f>
        <v>【60.94】</v>
      </c>
      <c r="CB6" s="35">
        <f>IF(CB7="",NA(),CB7)</f>
        <v>268.88</v>
      </c>
      <c r="CC6" s="35">
        <f t="shared" ref="CC6:CK6" si="9">IF(CC7="",NA(),CC7)</f>
        <v>322.38</v>
      </c>
      <c r="CD6" s="35">
        <f t="shared" si="9"/>
        <v>308.79000000000002</v>
      </c>
      <c r="CE6" s="35">
        <f t="shared" si="9"/>
        <v>277.01</v>
      </c>
      <c r="CF6" s="35">
        <f t="shared" si="9"/>
        <v>241.06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60.87</v>
      </c>
      <c r="CN6" s="35">
        <f t="shared" ref="CN6:CV6" si="10">IF(CN7="",NA(),CN7)</f>
        <v>59.78</v>
      </c>
      <c r="CO6" s="35">
        <f t="shared" si="10"/>
        <v>57.61</v>
      </c>
      <c r="CP6" s="35">
        <f t="shared" si="10"/>
        <v>56.52</v>
      </c>
      <c r="CQ6" s="35">
        <f t="shared" si="10"/>
        <v>57.61</v>
      </c>
      <c r="CR6" s="35">
        <f t="shared" si="10"/>
        <v>60.65</v>
      </c>
      <c r="CS6" s="35">
        <f t="shared" si="10"/>
        <v>51.75</v>
      </c>
      <c r="CT6" s="35">
        <f t="shared" si="10"/>
        <v>50.68</v>
      </c>
      <c r="CU6" s="35">
        <f t="shared" si="10"/>
        <v>50.14</v>
      </c>
      <c r="CV6" s="35">
        <f t="shared" si="10"/>
        <v>54.83</v>
      </c>
      <c r="CW6" s="34" t="str">
        <f>IF(CW7="","",IF(CW7="-","【-】","【"&amp;SUBSTITUTE(TEXT(CW7,"#,##0.00"),"-","△")&amp;"】"))</f>
        <v>【54.84】</v>
      </c>
      <c r="CX6" s="35">
        <f>IF(CX7="",NA(),CX7)</f>
        <v>94.71</v>
      </c>
      <c r="CY6" s="35">
        <f t="shared" ref="CY6:DG6" si="11">IF(CY7="",NA(),CY7)</f>
        <v>94.69</v>
      </c>
      <c r="CZ6" s="35">
        <f t="shared" si="11"/>
        <v>94.61</v>
      </c>
      <c r="DA6" s="35">
        <f t="shared" si="11"/>
        <v>94.44</v>
      </c>
      <c r="DB6" s="35">
        <f t="shared" si="11"/>
        <v>94.39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435317</v>
      </c>
      <c r="D7" s="37">
        <v>47</v>
      </c>
      <c r="E7" s="37">
        <v>17</v>
      </c>
      <c r="F7" s="37">
        <v>5</v>
      </c>
      <c r="G7" s="37">
        <v>0</v>
      </c>
      <c r="H7" s="37" t="s">
        <v>98</v>
      </c>
      <c r="I7" s="37" t="s">
        <v>99</v>
      </c>
      <c r="J7" s="37" t="s">
        <v>100</v>
      </c>
      <c r="K7" s="37" t="s">
        <v>101</v>
      </c>
      <c r="L7" s="37" t="s">
        <v>102</v>
      </c>
      <c r="M7" s="37" t="s">
        <v>103</v>
      </c>
      <c r="N7" s="38" t="s">
        <v>104</v>
      </c>
      <c r="O7" s="38" t="s">
        <v>105</v>
      </c>
      <c r="P7" s="38">
        <v>2.86</v>
      </c>
      <c r="Q7" s="38">
        <v>81.44</v>
      </c>
      <c r="R7" s="38">
        <v>3790</v>
      </c>
      <c r="S7" s="38">
        <v>6971</v>
      </c>
      <c r="T7" s="38">
        <v>67.58</v>
      </c>
      <c r="U7" s="38">
        <v>103.15</v>
      </c>
      <c r="V7" s="38">
        <v>196</v>
      </c>
      <c r="W7" s="38">
        <v>0.21</v>
      </c>
      <c r="X7" s="38">
        <v>933.33</v>
      </c>
      <c r="Y7" s="38">
        <v>99.35</v>
      </c>
      <c r="Z7" s="38">
        <v>100.21</v>
      </c>
      <c r="AA7" s="38">
        <v>97.43</v>
      </c>
      <c r="AB7" s="38">
        <v>101.67</v>
      </c>
      <c r="AC7" s="38">
        <v>99.08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16.809999999999999</v>
      </c>
      <c r="BG7" s="38">
        <v>132.54</v>
      </c>
      <c r="BH7" s="38">
        <v>211.66</v>
      </c>
      <c r="BI7" s="38">
        <v>207.01</v>
      </c>
      <c r="BJ7" s="38">
        <v>0</v>
      </c>
      <c r="BK7" s="38">
        <v>974.93</v>
      </c>
      <c r="BL7" s="38">
        <v>855.8</v>
      </c>
      <c r="BM7" s="38">
        <v>789.46</v>
      </c>
      <c r="BN7" s="38">
        <v>826.83</v>
      </c>
      <c r="BO7" s="38">
        <v>867.83</v>
      </c>
      <c r="BP7" s="38">
        <v>832.52</v>
      </c>
      <c r="BQ7" s="38">
        <v>69.489999999999995</v>
      </c>
      <c r="BR7" s="38">
        <v>59.43</v>
      </c>
      <c r="BS7" s="38">
        <v>62.27</v>
      </c>
      <c r="BT7" s="38">
        <v>70.17</v>
      </c>
      <c r="BU7" s="38">
        <v>81.83</v>
      </c>
      <c r="BV7" s="38">
        <v>55.32</v>
      </c>
      <c r="BW7" s="38">
        <v>59.8</v>
      </c>
      <c r="BX7" s="38">
        <v>57.77</v>
      </c>
      <c r="BY7" s="38">
        <v>57.31</v>
      </c>
      <c r="BZ7" s="38">
        <v>57.08</v>
      </c>
      <c r="CA7" s="38">
        <v>60.94</v>
      </c>
      <c r="CB7" s="38">
        <v>268.88</v>
      </c>
      <c r="CC7" s="38">
        <v>322.38</v>
      </c>
      <c r="CD7" s="38">
        <v>308.79000000000002</v>
      </c>
      <c r="CE7" s="38">
        <v>277.01</v>
      </c>
      <c r="CF7" s="38">
        <v>241.06</v>
      </c>
      <c r="CG7" s="38">
        <v>283.17</v>
      </c>
      <c r="CH7" s="38">
        <v>263.76</v>
      </c>
      <c r="CI7" s="38">
        <v>274.35000000000002</v>
      </c>
      <c r="CJ7" s="38">
        <v>273.52</v>
      </c>
      <c r="CK7" s="38">
        <v>274.99</v>
      </c>
      <c r="CL7" s="38">
        <v>253.04</v>
      </c>
      <c r="CM7" s="38">
        <v>60.87</v>
      </c>
      <c r="CN7" s="38">
        <v>59.78</v>
      </c>
      <c r="CO7" s="38">
        <v>57.61</v>
      </c>
      <c r="CP7" s="38">
        <v>56.52</v>
      </c>
      <c r="CQ7" s="38">
        <v>57.61</v>
      </c>
      <c r="CR7" s="38">
        <v>60.65</v>
      </c>
      <c r="CS7" s="38">
        <v>51.75</v>
      </c>
      <c r="CT7" s="38">
        <v>50.68</v>
      </c>
      <c r="CU7" s="38">
        <v>50.14</v>
      </c>
      <c r="CV7" s="38">
        <v>54.83</v>
      </c>
      <c r="CW7" s="38">
        <v>54.84</v>
      </c>
      <c r="CX7" s="38">
        <v>94.71</v>
      </c>
      <c r="CY7" s="38">
        <v>94.69</v>
      </c>
      <c r="CZ7" s="38">
        <v>94.61</v>
      </c>
      <c r="DA7" s="38">
        <v>94.44</v>
      </c>
      <c r="DB7" s="38">
        <v>94.39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2022-01-25T00:25:00Z</cp:lastPrinted>
  <dcterms:created xsi:type="dcterms:W3CDTF">2021-12-03T08:03:14Z</dcterms:created>
  <dcterms:modified xsi:type="dcterms:W3CDTF">2022-02-16T07:44:43Z</dcterms:modified>
  <cp:category/>
</cp:coreProperties>
</file>