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bdpHS82xtEk+vpBlereg6oMzvbzG7O+b2JOMTDhdUxT+TKJDx9csehbksZOqVG8FJo/FUh9/Uhso+KVxfs9mRg==" workbookSaltValue="SUXuswjGNrXYVE6wwBgP1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<sst xmlns="http://schemas.openxmlformats.org/spreadsheetml/2006/main" count="236" uniqueCount="119">
  <si>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</si>
  <si>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</si>
  <si>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</si>
  <si>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</si>
  <si>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</si>
  <si>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</si>
  <si>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</si>
  <si>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</si>
  <si>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</si>
  <si>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</si>
  <si>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</si>
  <si>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</si>
  <si>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</si>
  <si>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</si>
  <si>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</si>
  <si>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</si>
  <si>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</si>
  <si>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</si>
  <si>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</si>
  <si>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</si>
  <si>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</si>
  <si>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</si>
  <si>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</si>
  <si>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</si>
  <si>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</si>
  <si>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</si>
  <si>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</si>
  <si>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</si>
  <si>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</si>
  <si>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</si>
  <si>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</si>
  <si>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</si>
  <si>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</si>
  <si>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</si>
  <si>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</si>
  <si>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</si>
  <si>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</si>
  <si>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</si>
  <si>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</si>
  <si>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</si>
  <si>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</si>
  <si>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</si>
  <si>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</si>
  <si>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</si>
  <si>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</si>
  <si>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</si>
  <si>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</si>
  <si>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</si>
  <si>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</si>
  <si>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</si>
  <si>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</si>
  <si>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</si>
  <si>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</si>
  <si>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</si>
  <si>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</si>
  <si>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</si>
  <si>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</si>
  <si>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</si>
  <si>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</si>
  <si>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</si>
  <si>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</si>
  <si>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</si>
  <si>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</si>
  <si>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</si>
  <si>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</si>
  <si>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</si>
  <si>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</si>
  <si>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</si>
  <si>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</si>
  <si>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</si>
  <si>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</si>
  <si>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</si>
  <si>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</si>
  <si>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</si>
  <si>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</si>
  <si>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</si>
  <si>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</si>
  <si>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</si>
  <si>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</si>
  <si>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</si>
  <si>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</si>
  <si>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</si>
  <si>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</si>
  <si>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</si>
  <si>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</si>
  <si>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</si>
  <si>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</si>
  <si>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</si>
  <si>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</si>
  <si>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</si>
  <si>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</si>
  <si>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</si>
  <si>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</si>
  <si>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</si>
  <si>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</si>
  <si>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</si>
  <si>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</si>
  <si>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</si>
  <si>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</si>
  <si>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</si>
  <si>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</si>
  <si>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</si>
  <si>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</si>
  <si>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</si>
  <si>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</si>
  <si>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</si>
  <si>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</si>
  <si>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</si>
  <si>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</si>
  <si>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</si>
  <si>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</si>
  <si>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</si>
  <si>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</si>
  <si>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</si>
  <si>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</si>
  <si>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</si>
  <si>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村には農業集落排水処理施設が5施設あり、古いものでは供用開始から25年以上経過し老朽化が進んでいる。また、汚水を圧送するための中継ポンプも老朽化が進んでおり突発的な修繕費の増加が発生している状況である。
　令和2年度で策定した経営戦略をもとに、中長期的な更新計画を立て財政への負担を少なくする必要がある。</t>
    <rPh sb="1" eb="3">
      <t>ホンソン</t>
    </rPh>
    <rPh sb="5" eb="7">
      <t>ノウギョウ</t>
    </rPh>
    <rPh sb="7" eb="9">
      <t>シュウラク</t>
    </rPh>
    <rPh sb="9" eb="11">
      <t>ハイスイ</t>
    </rPh>
    <rPh sb="11" eb="13">
      <t>ショリ</t>
    </rPh>
    <rPh sb="13" eb="15">
      <t>シセツ</t>
    </rPh>
    <rPh sb="17" eb="19">
      <t>シセツ</t>
    </rPh>
    <rPh sb="22" eb="23">
      <t>フル</t>
    </rPh>
    <rPh sb="28" eb="30">
      <t>キョウヨウ</t>
    </rPh>
    <rPh sb="30" eb="32">
      <t>カイシ</t>
    </rPh>
    <rPh sb="36" eb="37">
      <t>ネン</t>
    </rPh>
    <rPh sb="37" eb="39">
      <t>イジョウ</t>
    </rPh>
    <rPh sb="39" eb="41">
      <t>ケイカ</t>
    </rPh>
    <rPh sb="42" eb="45">
      <t>ロウキュウカ</t>
    </rPh>
    <rPh sb="46" eb="47">
      <t>スス</t>
    </rPh>
    <rPh sb="55" eb="57">
      <t>オスイ</t>
    </rPh>
    <rPh sb="58" eb="60">
      <t>アッソウ</t>
    </rPh>
    <rPh sb="65" eb="67">
      <t>チュウケイ</t>
    </rPh>
    <rPh sb="71" eb="74">
      <t>ロウキュウカ</t>
    </rPh>
    <rPh sb="75" eb="76">
      <t>スス</t>
    </rPh>
    <rPh sb="80" eb="83">
      <t>トッパツテキ</t>
    </rPh>
    <rPh sb="84" eb="87">
      <t>シュウゼンヒ</t>
    </rPh>
    <rPh sb="88" eb="90">
      <t>ゾウカ</t>
    </rPh>
    <rPh sb="91" eb="93">
      <t>ハッセイ</t>
    </rPh>
    <rPh sb="97" eb="99">
      <t>ジョウキョウ</t>
    </rPh>
    <rPh sb="105" eb="107">
      <t>レイワ</t>
    </rPh>
    <rPh sb="108" eb="110">
      <t>ネンド</t>
    </rPh>
    <rPh sb="111" eb="113">
      <t>サクテイ</t>
    </rPh>
    <rPh sb="115" eb="117">
      <t>ケイエイ</t>
    </rPh>
    <rPh sb="117" eb="119">
      <t>センリャク</t>
    </rPh>
    <rPh sb="124" eb="127">
      <t>チュウチョウキ</t>
    </rPh>
    <rPh sb="127" eb="128">
      <t>テキ</t>
    </rPh>
    <rPh sb="129" eb="131">
      <t>コウシン</t>
    </rPh>
    <rPh sb="131" eb="133">
      <t>ケイカク</t>
    </rPh>
    <rPh sb="134" eb="135">
      <t>タ</t>
    </rPh>
    <rPh sb="136" eb="138">
      <t>ザイセイ</t>
    </rPh>
    <rPh sb="140" eb="142">
      <t>フタン</t>
    </rPh>
    <rPh sb="143" eb="144">
      <t>スク</t>
    </rPh>
    <rPh sb="148" eb="150">
      <t>ヒツヨウ</t>
    </rPh>
    <phoneticPr fontId="4"/>
  </si>
  <si>
    <t>　本村の農業集落排水事業は、施設等の老朽化による維持管理費の増加により厳しい経営状況にあるため、施設の長寿命化を図りながら将来的な経費削減をしていく必要がある。また、水洗化率を上昇させ加入者を増やし料金収入を増加させることも今後の課題である。
　将来的には施設の統廃合や近隣市町村との共同化・広域化を行うことも視野に入れ、計画的に事業の運営を行う必要がある。</t>
    <rPh sb="1" eb="3">
      <t>ホンソン</t>
    </rPh>
    <rPh sb="16" eb="17">
      <t>トウ</t>
    </rPh>
    <rPh sb="38" eb="40">
      <t>ケイエイ</t>
    </rPh>
    <rPh sb="83" eb="86">
      <t>スイセンカ</t>
    </rPh>
    <rPh sb="86" eb="87">
      <t>リツ</t>
    </rPh>
    <rPh sb="88" eb="90">
      <t>ジョウショウ</t>
    </rPh>
    <rPh sb="104" eb="106">
      <t>ゾウカ</t>
    </rPh>
    <rPh sb="135" eb="137">
      <t>キンリン</t>
    </rPh>
    <rPh sb="137" eb="140">
      <t>シチョウソン</t>
    </rPh>
    <rPh sb="142" eb="145">
      <t>キョウドウカ</t>
    </rPh>
    <rPh sb="146" eb="149">
      <t>コウイキカ</t>
    </rPh>
    <rPh sb="165" eb="167">
      <t>ジギョウ</t>
    </rPh>
    <phoneticPr fontId="4"/>
  </si>
  <si>
    <t>　本村の農業集落排水事業は、類似団体と比較し汚水処理原価が高く、経費回収率が大きく下回る状況であるが、企業債残高対事業規模比率は年々減少傾向であり水洗化率も増加しているため、少しずつではあるが経営状態の改善が見込まれる。
　しかしながら、収益的収支比率は依然低いままであり、使用料金の改定や経費削減を行い経営健全化を図る必要がある。
　今後は水洗化率を更に上昇させ使用料収入を増やすとともに、経費を削減し経費回収率が上昇するよう取り組んでいかなければならない。</t>
    <rPh sb="1" eb="3">
      <t>ホンソン</t>
    </rPh>
    <rPh sb="4" eb="6">
      <t>ノウギョウ</t>
    </rPh>
    <rPh sb="6" eb="8">
      <t>シュウラク</t>
    </rPh>
    <rPh sb="8" eb="10">
      <t>ハイスイ</t>
    </rPh>
    <rPh sb="10" eb="12">
      <t>ジギョウ</t>
    </rPh>
    <rPh sb="14" eb="15">
      <t>ルイ</t>
    </rPh>
    <rPh sb="15" eb="16">
      <t>ニ</t>
    </rPh>
    <rPh sb="16" eb="18">
      <t>ダンタイ</t>
    </rPh>
    <rPh sb="19" eb="21">
      <t>ヒカク</t>
    </rPh>
    <rPh sb="22" eb="24">
      <t>オスイ</t>
    </rPh>
    <rPh sb="24" eb="26">
      <t>ショリ</t>
    </rPh>
    <rPh sb="26" eb="28">
      <t>ゲンカ</t>
    </rPh>
    <rPh sb="29" eb="30">
      <t>タカ</t>
    </rPh>
    <rPh sb="32" eb="34">
      <t>ケイヒ</t>
    </rPh>
    <rPh sb="34" eb="36">
      <t>カイシュウ</t>
    </rPh>
    <rPh sb="36" eb="37">
      <t>リツ</t>
    </rPh>
    <rPh sb="38" eb="39">
      <t>オオ</t>
    </rPh>
    <rPh sb="41" eb="43">
      <t>シタマワ</t>
    </rPh>
    <rPh sb="44" eb="46">
      <t>ジョウキョウ</t>
    </rPh>
    <rPh sb="51" eb="53">
      <t>キギョウ</t>
    </rPh>
    <rPh sb="53" eb="54">
      <t>サイ</t>
    </rPh>
    <rPh sb="54" eb="56">
      <t>ザンダカ</t>
    </rPh>
    <rPh sb="56" eb="57">
      <t>タイ</t>
    </rPh>
    <rPh sb="57" eb="59">
      <t>ジギョウ</t>
    </rPh>
    <rPh sb="59" eb="61">
      <t>キボ</t>
    </rPh>
    <rPh sb="61" eb="63">
      <t>ヒリツ</t>
    </rPh>
    <rPh sb="64" eb="66">
      <t>ネンネン</t>
    </rPh>
    <rPh sb="66" eb="68">
      <t>ゲンショウ</t>
    </rPh>
    <rPh sb="68" eb="70">
      <t>ケイコウ</t>
    </rPh>
    <rPh sb="73" eb="76">
      <t>スイセンカ</t>
    </rPh>
    <rPh sb="76" eb="77">
      <t>リツ</t>
    </rPh>
    <rPh sb="78" eb="80">
      <t>ゾウカ</t>
    </rPh>
    <rPh sb="87" eb="88">
      <t>スコ</t>
    </rPh>
    <rPh sb="96" eb="98">
      <t>ケイエイ</t>
    </rPh>
    <rPh sb="98" eb="100">
      <t>ジョウタイ</t>
    </rPh>
    <rPh sb="101" eb="103">
      <t>カイゼン</t>
    </rPh>
    <rPh sb="104" eb="106">
      <t>ミコ</t>
    </rPh>
    <rPh sb="119" eb="122">
      <t>シュウエキテキ</t>
    </rPh>
    <rPh sb="122" eb="124">
      <t>シュウシ</t>
    </rPh>
    <rPh sb="124" eb="126">
      <t>ヒリツ</t>
    </rPh>
    <rPh sb="127" eb="129">
      <t>イゼン</t>
    </rPh>
    <rPh sb="129" eb="130">
      <t>ヒク</t>
    </rPh>
    <rPh sb="137" eb="139">
      <t>シヨウ</t>
    </rPh>
    <rPh sb="139" eb="141">
      <t>リョウキン</t>
    </rPh>
    <rPh sb="142" eb="144">
      <t>カイテイ</t>
    </rPh>
    <rPh sb="145" eb="147">
      <t>ケイヒ</t>
    </rPh>
    <rPh sb="147" eb="149">
      <t>サクゲン</t>
    </rPh>
    <rPh sb="150" eb="151">
      <t>オコナ</t>
    </rPh>
    <rPh sb="152" eb="154">
      <t>ケイエイ</t>
    </rPh>
    <rPh sb="154" eb="157">
      <t>ケンゼンカ</t>
    </rPh>
    <rPh sb="158" eb="159">
      <t>ハカ</t>
    </rPh>
    <rPh sb="160" eb="162">
      <t>ヒツヨウ</t>
    </rPh>
    <rPh sb="182" eb="184">
      <t>シヨウ</t>
    </rPh>
    <rPh sb="184" eb="185">
      <t>リョウ</t>
    </rPh>
    <rPh sb="185" eb="187">
      <t>シュウニュウ</t>
    </rPh>
    <rPh sb="188" eb="189">
      <t>フ</t>
    </rPh>
    <rPh sb="196" eb="198">
      <t>ケイヒ</t>
    </rPh>
    <rPh sb="199" eb="201">
      <t>サクゲン</t>
    </rPh>
    <rPh sb="208" eb="210">
      <t>ジョウショウ</t>
    </rPh>
    <rPh sb="214" eb="215">
      <t>ト</t>
    </rPh>
    <rPh sb="216" eb="21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</si>
</sst>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6C-4529-8807-DA344D1CE0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B6C-4529-8807-DA344D1CE0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63.22</c:v>
                </c:pt>
                <c:pt idx="1">
                  <c:v>60.66</c:v>
                </c:pt>
                <c:pt idx="2">
                  <c:v>57.85</c:v>
                </c:pt>
                <c:pt idx="3">
                  <c:v>56.97</c:v>
                </c:pt>
                <c:pt idx="4">
                  <c:v>58.97</c:v>
                </c:pt>
              </c:numCache>
            </c:numRef>
          </c:val>
          <c:extLst>
            <c:ext xmlns:c16="http://schemas.microsoft.com/office/drawing/2014/chart" uri="{C3380CC4-5D6E-409C-BE32-E72D297353CC}">
              <c16:uniqueId val="{00000000-84EC-4819-9C34-AD8122BFEE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4EC-4819-9C34-AD8122BFEE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85.43</c:v>
                </c:pt>
                <c:pt idx="1">
                  <c:v>84.97</c:v>
                </c:pt>
                <c:pt idx="2">
                  <c:v>84.75</c:v>
                </c:pt>
                <c:pt idx="3">
                  <c:v>86.06</c:v>
                </c:pt>
                <c:pt idx="4">
                  <c:v>86.96</c:v>
                </c:pt>
              </c:numCache>
            </c:numRef>
          </c:val>
          <c:extLst>
            <c:ext xmlns:c16="http://schemas.microsoft.com/office/drawing/2014/chart" uri="{C3380CC4-5D6E-409C-BE32-E72D297353CC}">
              <c16:uniqueId val="{00000000-86FC-467B-90AB-C390D48632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6FC-467B-90AB-C390D48632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52.06</c:v>
                </c:pt>
                <c:pt idx="1">
                  <c:v>83.48</c:v>
                </c:pt>
                <c:pt idx="2">
                  <c:v>69.150000000000006</c:v>
                </c:pt>
                <c:pt idx="3">
                  <c:v>79.260000000000005</c:v>
                </c:pt>
                <c:pt idx="4">
                  <c:v>74.430000000000007</c:v>
                </c:pt>
              </c:numCache>
            </c:numRef>
          </c:val>
          <c:extLst>
            <c:ext xmlns:c16="http://schemas.microsoft.com/office/drawing/2014/chart" uri="{C3380CC4-5D6E-409C-BE32-E72D297353CC}">
              <c16:uniqueId val="{00000000-F319-4EA2-8DA4-A536EF02EE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9-4EA2-8DA4-A536EF02EE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61-40B3-94C3-78AA596B35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1-40B3-94C3-78AA596B35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2-4F19-ADC3-F6D98B928E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2-4F19-ADC3-F6D98B928E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E-4DF7-AEF0-822144D8BF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E-4DF7-AEF0-822144D8BF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1-48EF-B350-8FB794E4B6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1-48EF-B350-8FB794E4B6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1598.98</c:v>
                </c:pt>
                <c:pt idx="1">
                  <c:v>1450.4</c:v>
                </c:pt>
                <c:pt idx="2">
                  <c:v>1276.67</c:v>
                </c:pt>
                <c:pt idx="3">
                  <c:v>1112.5999999999999</c:v>
                </c:pt>
                <c:pt idx="4">
                  <c:v>1000.05</c:v>
                </c:pt>
              </c:numCache>
            </c:numRef>
          </c:val>
          <c:extLst>
            <c:ext xmlns:c16="http://schemas.microsoft.com/office/drawing/2014/chart" uri="{C3380CC4-5D6E-409C-BE32-E72D297353CC}">
              <c16:uniqueId val="{00000000-396E-4489-B873-738C4EE3F3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96E-4489-B873-738C4EE3F3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36.15</c:v>
                </c:pt>
                <c:pt idx="1">
                  <c:v>64.709999999999994</c:v>
                </c:pt>
                <c:pt idx="2">
                  <c:v>64.63</c:v>
                </c:pt>
                <c:pt idx="3">
                  <c:v>61.22</c:v>
                </c:pt>
                <c:pt idx="4">
                  <c:v>46.72</c:v>
                </c:pt>
              </c:numCache>
            </c:numRef>
          </c:val>
          <c:extLst>
            <c:ext xmlns:c16="http://schemas.microsoft.com/office/drawing/2014/chart" uri="{C3380CC4-5D6E-409C-BE32-E72D297353CC}">
              <c16:uniqueId val="{00000000-0B0E-474D-B9E6-35537FEC8B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B0E-474D-B9E6-35537FEC8B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328.75</c:v>
                </c:pt>
                <c:pt idx="1">
                  <c:v>197.45</c:v>
                </c:pt>
                <c:pt idx="2">
                  <c:v>242.25</c:v>
                </c:pt>
                <c:pt idx="3">
                  <c:v>259.27</c:v>
                </c:pt>
                <c:pt idx="4">
                  <c:v>327.99</c:v>
                </c:pt>
              </c:numCache>
            </c:numRef>
          </c:val>
          <c:extLst>
            <c:ext xmlns:c16="http://schemas.microsoft.com/office/drawing/2014/chart" uri="{C3380CC4-5D6E-409C-BE32-E72D297353CC}">
              <c16:uniqueId val="{00000000-6E54-46B4-BCFF-4665D6F90E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E54-46B4-BCFF-4665D6F90E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3404</v>
      </c>
      <c r="AM8" s="69"/>
      <c r="AN8" s="69"/>
      <c r="AO8" s="69"/>
      <c r="AP8" s="69"/>
      <c r="AQ8" s="69"/>
      <c r="AR8" s="69"/>
      <c r="AS8" s="69"/>
      <c r="AT8" s="68">
        <f>データ!T6</f>
        <v>121.19</v>
      </c>
      <c r="AU8" s="68"/>
      <c r="AV8" s="68"/>
      <c r="AW8" s="68"/>
      <c r="AX8" s="68"/>
      <c r="AY8" s="68"/>
      <c r="AZ8" s="68"/>
      <c r="BA8" s="68"/>
      <c r="BB8" s="68">
        <f>データ!U6</f>
        <v>28.09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86.61</v>
      </c>
      <c r="Q10" s="68"/>
      <c r="R10" s="68"/>
      <c r="S10" s="68"/>
      <c r="T10" s="68"/>
      <c r="U10" s="68"/>
      <c r="V10" s="68"/>
      <c r="W10" s="68">
        <f>データ!Q6</f>
        <v>90</v>
      </c>
      <c r="X10" s="68"/>
      <c r="Y10" s="68"/>
      <c r="Z10" s="68"/>
      <c r="AA10" s="68"/>
      <c r="AB10" s="68"/>
      <c r="AC10" s="68"/>
      <c r="AD10" s="69">
        <f>データ!R6</f>
        <v>3210</v>
      </c>
      <c r="AE10" s="69"/>
      <c r="AF10" s="69"/>
      <c r="AG10" s="69"/>
      <c r="AH10" s="69"/>
      <c r="AI10" s="69"/>
      <c r="AJ10" s="69"/>
      <c r="AK10" s="2"/>
      <c r="AL10" s="69">
        <f>データ!V6</f>
        <v>2930</v>
      </c>
      <c r="AM10" s="69"/>
      <c r="AN10" s="69"/>
      <c r="AO10" s="69"/>
      <c r="AP10" s="69"/>
      <c r="AQ10" s="69"/>
      <c r="AR10" s="69"/>
      <c r="AS10" s="69"/>
      <c r="AT10" s="68">
        <f>データ!W6</f>
        <v>10.58</v>
      </c>
      <c r="AU10" s="68"/>
      <c r="AV10" s="68"/>
      <c r="AW10" s="68"/>
      <c r="AX10" s="68"/>
      <c r="AY10" s="68"/>
      <c r="AZ10" s="68"/>
      <c r="BA10" s="68"/>
      <c r="BB10" s="68">
        <f>データ!X6</f>
        <v>276.94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0vWyWdkN1GqvB3kQsCQ51KmNkr2pSztFzUXSTLj1x0OO2HGZUqLmawkcblFWgU6TGgVywV0GCZZhwqQLjaOcgw==" saltValue="O5LjjmenIJQUkGfVZW5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435121</v>
      </c>
      <c r="D6" s="33">
        <f t="shared" si="3"/>
        <v>47</v>
      </c>
      <c r="E6" s="33">
        <f t="shared" si="3"/>
        <v>17</v>
      </c>
      <c r="F6" s="33">
        <f t="shared" si="3"/>
        <v>5</v>
      </c>
      <c r="G6" s="33">
        <f t="shared" si="3"/>
        <v>0</v>
      </c>
      <c r="H6" s="33" t="str">
        <f t="shared" si="3"/>
        <v>熊本県　山江村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86.61</v>
      </c>
      <c r="Q6" s="34">
        <f t="shared" si="3"/>
        <v>90</v>
      </c>
      <c r="R6" s="34">
        <f t="shared" si="3"/>
        <v>3210</v>
      </c>
      <c r="S6" s="34">
        <f t="shared" si="3"/>
        <v>3404</v>
      </c>
      <c r="T6" s="34">
        <f t="shared" si="3"/>
        <v>121.19</v>
      </c>
      <c r="U6" s="34">
        <f t="shared" si="3"/>
        <v>28.09</v>
      </c>
      <c r="V6" s="34">
        <f t="shared" si="3"/>
        <v>2930</v>
      </c>
      <c r="W6" s="34">
        <f t="shared" si="3"/>
        <v>10.58</v>
      </c>
      <c r="X6" s="34">
        <f t="shared" si="3"/>
        <v>276.94</v>
      </c>
      <c r="Y6" s="35">
        <f>IF(Y7="",NA(),Y7)</f>
        <v>52.06</v>
      </c>
      <c r="Z6" s="35">
        <f t="shared" ref="Z6:AH6" si="4">IF(Z7="",NA(),Z7)</f>
        <v>83.48</v>
      </c>
      <c r="AA6" s="35">
        <f t="shared" si="4"/>
        <v>69.150000000000006</v>
      </c>
      <c r="AB6" s="35">
        <f t="shared" si="4"/>
        <v>79.260000000000005</v>
      </c>
      <c r="AC6" s="35">
        <f t="shared" si="4"/>
        <v>74.430000000000007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1598.98</v>
      </c>
      <c r="BG6" s="35">
        <f t="shared" ref="BG6:BO6" si="7">IF(BG7="",NA(),BG7)</f>
        <v>1450.4</v>
      </c>
      <c r="BH6" s="35">
        <f t="shared" si="7"/>
        <v>1276.67</v>
      </c>
      <c r="BI6" s="35">
        <f t="shared" si="7"/>
        <v>1112.5999999999999</v>
      </c>
      <c r="BJ6" s="35">
        <f t="shared" si="7"/>
        <v>1000.05</v>
      </c>
      <c r="BK6" s="35">
        <f t="shared" si="7"/>
        <v>974.93</v>
      </c>
      <c r="BL6" s="35">
        <f t="shared" si="7"/>
        <v>855.8</v>
      </c>
      <c r="BM6" s="35">
        <f t="shared" si="7"/>
        <v>789.46</v>
      </c>
      <c r="BN6" s="35">
        <f t="shared" si="7"/>
        <v>826.83</v>
      </c>
      <c r="BO6" s="35">
        <f t="shared" si="7"/>
        <v>867.83</v>
      </c>
      <c r="BP6" s="34" t="str">
        <f>IF(BP7="","",IF(BP7="-","【-】","【"&amp;SUBSTITUTE(TEXT(BP7,"#,##0.00"),"-","△")&amp;"】"))</f>
        <v>【832.52】</v>
      </c>
      <c r="BQ6" s="35">
        <f>IF(BQ7="",NA(),BQ7)</f>
        <v>36.15</v>
      </c>
      <c r="BR6" s="35">
        <f t="shared" ref="BR6:BZ6" si="8">IF(BR7="",NA(),BR7)</f>
        <v>64.709999999999994</v>
      </c>
      <c r="BS6" s="35">
        <f t="shared" si="8"/>
        <v>64.63</v>
      </c>
      <c r="BT6" s="35">
        <f t="shared" si="8"/>
        <v>61.22</v>
      </c>
      <c r="BU6" s="35">
        <f t="shared" si="8"/>
        <v>46.72</v>
      </c>
      <c r="BV6" s="35">
        <f t="shared" si="8"/>
        <v>55.32</v>
      </c>
      <c r="BW6" s="35">
        <f t="shared" si="8"/>
        <v>59.8</v>
      </c>
      <c r="BX6" s="35">
        <f t="shared" si="8"/>
        <v>57.77</v>
      </c>
      <c r="BY6" s="35">
        <f t="shared" si="8"/>
        <v>57.31</v>
      </c>
      <c r="BZ6" s="35">
        <f t="shared" si="8"/>
        <v>57.08</v>
      </c>
      <c r="CA6" s="34" t="str">
        <f>IF(CA7="","",IF(CA7="-","【-】","【"&amp;SUBSTITUTE(TEXT(CA7,"#,##0.00"),"-","△")&amp;"】"))</f>
        <v>【60.94】</v>
      </c>
      <c r="CB6" s="35">
        <f>IF(CB7="",NA(),CB7)</f>
        <v>328.75</v>
      </c>
      <c r="CC6" s="35">
        <f t="shared" ref="CC6:CK6" si="9">IF(CC7="",NA(),CC7)</f>
        <v>197.45</v>
      </c>
      <c r="CD6" s="35">
        <f t="shared" si="9"/>
        <v>242.25</v>
      </c>
      <c r="CE6" s="35">
        <f t="shared" si="9"/>
        <v>259.27</v>
      </c>
      <c r="CF6" s="35">
        <f t="shared" si="9"/>
        <v>327.99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63.22</v>
      </c>
      <c r="CN6" s="35">
        <f t="shared" ref="CN6:CV6" si="10">IF(CN7="",NA(),CN7)</f>
        <v>60.66</v>
      </c>
      <c r="CO6" s="35">
        <f t="shared" si="10"/>
        <v>57.85</v>
      </c>
      <c r="CP6" s="35">
        <f t="shared" si="10"/>
        <v>56.97</v>
      </c>
      <c r="CQ6" s="35">
        <f t="shared" si="10"/>
        <v>58.97</v>
      </c>
      <c r="CR6" s="35">
        <f t="shared" si="10"/>
        <v>60.65</v>
      </c>
      <c r="CS6" s="35">
        <f t="shared" si="10"/>
        <v>51.75</v>
      </c>
      <c r="CT6" s="35">
        <f t="shared" si="10"/>
        <v>50.68</v>
      </c>
      <c r="CU6" s="35">
        <f t="shared" si="10"/>
        <v>50.14</v>
      </c>
      <c r="CV6" s="35">
        <f t="shared" si="10"/>
        <v>54.83</v>
      </c>
      <c r="CW6" s="34" t="str">
        <f>IF(CW7="","",IF(CW7="-","【-】","【"&amp;SUBSTITUTE(TEXT(CW7,"#,##0.00"),"-","△")&amp;"】"))</f>
        <v>【54.84】</v>
      </c>
      <c r="CX6" s="35">
        <f>IF(CX7="",NA(),CX7)</f>
        <v>85.43</v>
      </c>
      <c r="CY6" s="35">
        <f t="shared" ref="CY6:DG6" si="11">IF(CY7="",NA(),CY7)</f>
        <v>84.97</v>
      </c>
      <c r="CZ6" s="35">
        <f t="shared" si="11"/>
        <v>84.75</v>
      </c>
      <c r="DA6" s="35">
        <f t="shared" si="11"/>
        <v>86.06</v>
      </c>
      <c r="DB6" s="35">
        <f t="shared" si="11"/>
        <v>86.96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435121</v>
      </c>
      <c r="D7" s="37">
        <v>47</v>
      </c>
      <c r="E7" s="37">
        <v>17</v>
      </c>
      <c r="F7" s="37">
        <v>5</v>
      </c>
      <c r="G7" s="37">
        <v>0</v>
      </c>
      <c r="H7" s="37" t="s">
        <v>98</v>
      </c>
      <c r="I7" s="37" t="s">
        <v>99</v>
      </c>
      <c r="J7" s="37" t="s">
        <v>100</v>
      </c>
      <c r="K7" s="37" t="s">
        <v>101</v>
      </c>
      <c r="L7" s="37" t="s">
        <v>102</v>
      </c>
      <c r="M7" s="37" t="s">
        <v>103</v>
      </c>
      <c r="N7" s="38" t="s">
        <v>104</v>
      </c>
      <c r="O7" s="38" t="s">
        <v>105</v>
      </c>
      <c r="P7" s="38">
        <v>86.61</v>
      </c>
      <c r="Q7" s="38">
        <v>90</v>
      </c>
      <c r="R7" s="38">
        <v>3210</v>
      </c>
      <c r="S7" s="38">
        <v>3404</v>
      </c>
      <c r="T7" s="38">
        <v>121.19</v>
      </c>
      <c r="U7" s="38">
        <v>28.09</v>
      </c>
      <c r="V7" s="38">
        <v>2930</v>
      </c>
      <c r="W7" s="38">
        <v>10.58</v>
      </c>
      <c r="X7" s="38">
        <v>276.94</v>
      </c>
      <c r="Y7" s="38">
        <v>52.06</v>
      </c>
      <c r="Z7" s="38">
        <v>83.48</v>
      </c>
      <c r="AA7" s="38">
        <v>69.150000000000006</v>
      </c>
      <c r="AB7" s="38">
        <v>79.260000000000005</v>
      </c>
      <c r="AC7" s="38">
        <v>74.430000000000007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1598.98</v>
      </c>
      <c r="BG7" s="38">
        <v>1450.4</v>
      </c>
      <c r="BH7" s="38">
        <v>1276.67</v>
      </c>
      <c r="BI7" s="38">
        <v>1112.5999999999999</v>
      </c>
      <c r="BJ7" s="38">
        <v>1000.05</v>
      </c>
      <c r="BK7" s="38">
        <v>974.93</v>
      </c>
      <c r="BL7" s="38">
        <v>855.8</v>
      </c>
      <c r="BM7" s="38">
        <v>789.46</v>
      </c>
      <c r="BN7" s="38">
        <v>826.83</v>
      </c>
      <c r="BO7" s="38">
        <v>867.83</v>
      </c>
      <c r="BP7" s="38">
        <v>832.52</v>
      </c>
      <c r="BQ7" s="38">
        <v>36.15</v>
      </c>
      <c r="BR7" s="38">
        <v>64.709999999999994</v>
      </c>
      <c r="BS7" s="38">
        <v>64.63</v>
      </c>
      <c r="BT7" s="38">
        <v>61.22</v>
      </c>
      <c r="BU7" s="38">
        <v>46.72</v>
      </c>
      <c r="BV7" s="38">
        <v>55.32</v>
      </c>
      <c r="BW7" s="38">
        <v>59.8</v>
      </c>
      <c r="BX7" s="38">
        <v>57.77</v>
      </c>
      <c r="BY7" s="38">
        <v>57.31</v>
      </c>
      <c r="BZ7" s="38">
        <v>57.08</v>
      </c>
      <c r="CA7" s="38">
        <v>60.94</v>
      </c>
      <c r="CB7" s="38">
        <v>328.75</v>
      </c>
      <c r="CC7" s="38">
        <v>197.45</v>
      </c>
      <c r="CD7" s="38">
        <v>242.25</v>
      </c>
      <c r="CE7" s="38">
        <v>259.27</v>
      </c>
      <c r="CF7" s="38">
        <v>327.99</v>
      </c>
      <c r="CG7" s="38">
        <v>283.17</v>
      </c>
      <c r="CH7" s="38">
        <v>263.76</v>
      </c>
      <c r="CI7" s="38">
        <v>274.35000000000002</v>
      </c>
      <c r="CJ7" s="38">
        <v>273.52</v>
      </c>
      <c r="CK7" s="38">
        <v>274.99</v>
      </c>
      <c r="CL7" s="38">
        <v>253.04</v>
      </c>
      <c r="CM7" s="38">
        <v>63.22</v>
      </c>
      <c r="CN7" s="38">
        <v>60.66</v>
      </c>
      <c r="CO7" s="38">
        <v>57.85</v>
      </c>
      <c r="CP7" s="38">
        <v>56.97</v>
      </c>
      <c r="CQ7" s="38">
        <v>58.97</v>
      </c>
      <c r="CR7" s="38">
        <v>60.65</v>
      </c>
      <c r="CS7" s="38">
        <v>51.75</v>
      </c>
      <c r="CT7" s="38">
        <v>50.68</v>
      </c>
      <c r="CU7" s="38">
        <v>50.14</v>
      </c>
      <c r="CV7" s="38">
        <v>54.83</v>
      </c>
      <c r="CW7" s="38">
        <v>54.84</v>
      </c>
      <c r="CX7" s="38">
        <v>85.43</v>
      </c>
      <c r="CY7" s="38">
        <v>84.97</v>
      </c>
      <c r="CZ7" s="38">
        <v>84.75</v>
      </c>
      <c r="DA7" s="38">
        <v>86.06</v>
      </c>
      <c r="DB7" s="38">
        <v>86.96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2021-12-03T08:03:13Z</dcterms:created>
  <dcterms:modified xsi:type="dcterms:W3CDTF">2022-02-16T07:44:27Z</dcterms:modified>
  <cp:category/>
</cp:coreProperties>
</file>