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2apM6LK4uktkR+YNez7FKcImW6DaOEIndiHLoOs1Delx5hi2UZ7rFZVpSh/413uLcnsmCYLrAOmRwGKPsfG5Zw==" workbookSaltValue="khFBovrjNSh6Z8vIeOsjv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<sst xmlns="http://schemas.openxmlformats.org/spreadsheetml/2006/main" count="236" uniqueCount="118">
  <si>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</si>
  <si>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</si>
  <si>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</si>
  <si>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</si>
  <si>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</si>
  <si>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</si>
  <si>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</si>
  <si>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</si>
  <si>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</si>
  <si>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</si>
  <si>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</si>
  <si>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</si>
  <si>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</si>
  <si>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</si>
  <si>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</si>
  <si>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</si>
  <si>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</si>
  <si>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</si>
  <si>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</si>
  <si>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</si>
  <si>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</si>
  <si>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</si>
  <si>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</si>
  <si>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</si>
  <si>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</si>
  <si>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</si>
  <si>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</si>
  <si>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</si>
  <si>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</si>
  <si>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</si>
  <si>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</si>
  <si>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</si>
  <si>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</si>
  <si>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</si>
  <si>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</si>
  <si>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</si>
  <si>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</si>
  <si>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</si>
  <si>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</si>
  <si>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</si>
  <si>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</si>
  <si>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</si>
  <si>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</si>
  <si>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</si>
  <si>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</si>
  <si>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</si>
  <si>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</si>
  <si>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</si>
  <si>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</si>
  <si>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</si>
  <si>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</si>
  <si>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</si>
  <si>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</si>
  <si>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</si>
  <si>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</si>
  <si>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</si>
  <si>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</si>
  <si>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</si>
  <si>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</si>
  <si>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</si>
  <si>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</si>
  <si>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</si>
  <si>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</si>
  <si>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</si>
  <si>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</si>
  <si>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</si>
  <si>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</si>
  <si>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</si>
  <si>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</si>
  <si>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</si>
  <si>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</si>
  <si>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</si>
  <si>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</si>
  <si>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</si>
  <si>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</si>
  <si>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</si>
  <si>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</si>
  <si>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</si>
  <si>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</si>
  <si>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</si>
  <si>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</si>
  <si>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</si>
  <si>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</si>
  <si>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</si>
  <si>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</si>
  <si>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</si>
  <si>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</si>
  <si>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</si>
  <si>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</si>
  <si>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</si>
  <si>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</si>
  <si>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</si>
  <si>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</si>
  <si>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</si>
  <si>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</si>
  <si>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</si>
  <si>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</si>
  <si>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</si>
  <si>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</si>
  <si>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</si>
  <si>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</si>
  <si>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</si>
  <si>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</si>
  <si>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</si>
  <si>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</si>
  <si>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</si>
  <si>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</si>
  <si>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</si>
  <si>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</si>
  <si>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</si>
  <si>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</si>
  <si>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</si>
  <si>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</si>
  <si>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</si>
  <si>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</si>
  <si>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施設・機器の老朽化により、修繕費や更新についてその都度予算の対応が必要になっている。
　その他、適正使用に関する認識不足も見られるため、正しい使用についての定期的な注意喚起や再定着を図っていく。また、突然の災害等でも故障が発生するおそれもあり、設備の防災・減災対策も講じていく必要がある。</t>
    <rPh sb="1" eb="3">
      <t>シセツ</t>
    </rPh>
    <rPh sb="4" eb="6">
      <t>キキ</t>
    </rPh>
    <rPh sb="7" eb="10">
      <t>ロウキュウカ</t>
    </rPh>
    <rPh sb="14" eb="17">
      <t>シュウゼンヒ</t>
    </rPh>
    <rPh sb="18" eb="20">
      <t>コウシン</t>
    </rPh>
    <rPh sb="26" eb="28">
      <t>ツド</t>
    </rPh>
    <rPh sb="28" eb="30">
      <t>ヨサン</t>
    </rPh>
    <rPh sb="31" eb="33">
      <t>タイオウ</t>
    </rPh>
    <rPh sb="34" eb="36">
      <t>ヒツヨウ</t>
    </rPh>
    <rPh sb="47" eb="48">
      <t>タ</t>
    </rPh>
    <rPh sb="49" eb="51">
      <t>テキセイ</t>
    </rPh>
    <rPh sb="51" eb="53">
      <t>シヨウ</t>
    </rPh>
    <rPh sb="54" eb="55">
      <t>カン</t>
    </rPh>
    <rPh sb="57" eb="59">
      <t>ニンシキ</t>
    </rPh>
    <rPh sb="59" eb="61">
      <t>ブソク</t>
    </rPh>
    <rPh sb="62" eb="63">
      <t>ミ</t>
    </rPh>
    <rPh sb="69" eb="70">
      <t>タダ</t>
    </rPh>
    <rPh sb="72" eb="74">
      <t>シヨウ</t>
    </rPh>
    <rPh sb="79" eb="82">
      <t>テイキテキ</t>
    </rPh>
    <rPh sb="83" eb="85">
      <t>チュウイ</t>
    </rPh>
    <rPh sb="85" eb="87">
      <t>カンキ</t>
    </rPh>
    <rPh sb="88" eb="89">
      <t>サイ</t>
    </rPh>
    <rPh sb="89" eb="91">
      <t>テイチャク</t>
    </rPh>
    <rPh sb="92" eb="93">
      <t>ハカ</t>
    </rPh>
    <rPh sb="101" eb="103">
      <t>トツゼン</t>
    </rPh>
    <rPh sb="104" eb="106">
      <t>サイガイ</t>
    </rPh>
    <rPh sb="106" eb="107">
      <t>ナド</t>
    </rPh>
    <rPh sb="109" eb="111">
      <t>コショウ</t>
    </rPh>
    <rPh sb="112" eb="114">
      <t>ハッセイ</t>
    </rPh>
    <rPh sb="123" eb="125">
      <t>セツビ</t>
    </rPh>
    <rPh sb="126" eb="128">
      <t>ボウサイ</t>
    </rPh>
    <rPh sb="129" eb="131">
      <t>ゲンサイ</t>
    </rPh>
    <rPh sb="131" eb="133">
      <t>タイサク</t>
    </rPh>
    <rPh sb="134" eb="135">
      <t>コウ</t>
    </rPh>
    <rPh sb="139" eb="141">
      <t>ヒツヨウ</t>
    </rPh>
    <phoneticPr fontId="4"/>
  </si>
  <si>
    <t>平成28年度に経営戦略策定、機能診断業務実施、平成31年度に最適整備構想策定を行った。それらに基づき、また実態に沿った投資により、経営の平準化を図りながら、今後の運営・検討を行っていく必要がある。</t>
    <rPh sb="0" eb="2">
      <t>ヘイセイ</t>
    </rPh>
    <rPh sb="4" eb="6">
      <t>ネンド</t>
    </rPh>
    <rPh sb="7" eb="9">
      <t>ケイエイ</t>
    </rPh>
    <rPh sb="9" eb="11">
      <t>センリャク</t>
    </rPh>
    <rPh sb="11" eb="13">
      <t>サクテイ</t>
    </rPh>
    <rPh sb="14" eb="16">
      <t>キノウ</t>
    </rPh>
    <rPh sb="16" eb="18">
      <t>シンダン</t>
    </rPh>
    <rPh sb="18" eb="20">
      <t>ギョウム</t>
    </rPh>
    <rPh sb="20" eb="22">
      <t>ジッシ</t>
    </rPh>
    <rPh sb="23" eb="25">
      <t>ヘイセイ</t>
    </rPh>
    <rPh sb="27" eb="29">
      <t>ネンド</t>
    </rPh>
    <rPh sb="30" eb="32">
      <t>サイテキ</t>
    </rPh>
    <rPh sb="32" eb="34">
      <t>セイビ</t>
    </rPh>
    <rPh sb="34" eb="36">
      <t>コウソウ</t>
    </rPh>
    <rPh sb="36" eb="38">
      <t>サクテイ</t>
    </rPh>
    <rPh sb="39" eb="40">
      <t>オコナ</t>
    </rPh>
    <rPh sb="47" eb="48">
      <t>モト</t>
    </rPh>
    <rPh sb="53" eb="55">
      <t>ジッタイ</t>
    </rPh>
    <rPh sb="56" eb="57">
      <t>ソ</t>
    </rPh>
    <rPh sb="59" eb="61">
      <t>トウシ</t>
    </rPh>
    <rPh sb="65" eb="67">
      <t>ケイエイ</t>
    </rPh>
    <rPh sb="68" eb="71">
      <t>ヘイジュンカ</t>
    </rPh>
    <rPh sb="72" eb="73">
      <t>ハカ</t>
    </rPh>
    <rPh sb="78" eb="80">
      <t>コンゴ</t>
    </rPh>
    <rPh sb="81" eb="83">
      <t>ウンエイ</t>
    </rPh>
    <rPh sb="84" eb="86">
      <t>ケントウ</t>
    </rPh>
    <rPh sb="87" eb="88">
      <t>オコナ</t>
    </rPh>
    <rPh sb="92" eb="94">
      <t>ヒツヨウ</t>
    </rPh>
    <phoneticPr fontId="4"/>
  </si>
  <si>
    <r>
      <t xml:space="preserve">　収益的収支比率がこの数年で70～100%台以下で推移しており、安定した黒字経営を検討していかなければならないが、高齢化世帯が多く、今後においても世帯所得や利用者戸数の増加は見込まれない。
　このような状況下では料金を値上げすることは厳しい状況であり、今後とも住民生活に影響を与えない範囲で運営経費の削減を継続していく必要がある。
</t>
    </r>
    <r>
      <rPr>
        <sz val="11"/>
        <color rgb="FFFF0000"/>
        <rFont val="ＭＳ ゴシック"/>
        <family val="3"/>
        <charset val="128"/>
      </rPr>
      <t>　</t>
    </r>
    <r>
      <rPr>
        <sz val="11"/>
        <color theme="1"/>
        <rFont val="ＭＳ ゴシック"/>
        <family val="3"/>
        <charset val="128"/>
      </rPr>
      <t>経費回収率及び汚水処理原価について、年々増加傾向が見られるが、老朽化した機器の修繕費を要したことが一因であり、今後も増加傾向が予想される。
 施設利用率について、平成30年度・令和元年分・令和2年度について、晴天時一日平均処理水量について、未記入となっている。算定したところ、平成30年度が38.55、令和元年度が34.93、令和2年度35.62となり、数値上あまり大きな差はなく推移している。</t>
    </r>
    <rPh sb="1" eb="4">
      <t>シュウエキテキ</t>
    </rPh>
    <rPh sb="4" eb="6">
      <t>シュウシ</t>
    </rPh>
    <rPh sb="6" eb="8">
      <t>ヒリツ</t>
    </rPh>
    <rPh sb="11" eb="13">
      <t>スウネン</t>
    </rPh>
    <rPh sb="21" eb="22">
      <t>ダイ</t>
    </rPh>
    <rPh sb="22" eb="24">
      <t>イカ</t>
    </rPh>
    <rPh sb="25" eb="27">
      <t>スイイ</t>
    </rPh>
    <rPh sb="32" eb="34">
      <t>アンテイ</t>
    </rPh>
    <rPh sb="36" eb="38">
      <t>クロジ</t>
    </rPh>
    <rPh sb="38" eb="40">
      <t>ケイエイ</t>
    </rPh>
    <rPh sb="41" eb="43">
      <t>ケントウ</t>
    </rPh>
    <rPh sb="57" eb="60">
      <t>コウレイカ</t>
    </rPh>
    <rPh sb="60" eb="62">
      <t>セタイ</t>
    </rPh>
    <rPh sb="63" eb="64">
      <t>オオ</t>
    </rPh>
    <rPh sb="66" eb="68">
      <t>コンゴ</t>
    </rPh>
    <rPh sb="73" eb="75">
      <t>セタイ</t>
    </rPh>
    <rPh sb="75" eb="77">
      <t>ショトク</t>
    </rPh>
    <rPh sb="78" eb="81">
      <t>リヨウシャ</t>
    </rPh>
    <rPh sb="81" eb="83">
      <t>コスウ</t>
    </rPh>
    <rPh sb="84" eb="86">
      <t>ゾウカ</t>
    </rPh>
    <rPh sb="87" eb="89">
      <t>ミコ</t>
    </rPh>
    <rPh sb="101" eb="104">
      <t>ジョウキョウカ</t>
    </rPh>
    <rPh sb="106" eb="108">
      <t>リョウキン</t>
    </rPh>
    <rPh sb="109" eb="111">
      <t>ネア</t>
    </rPh>
    <rPh sb="117" eb="118">
      <t>キビ</t>
    </rPh>
    <rPh sb="120" eb="122">
      <t>ジョウキョウ</t>
    </rPh>
    <rPh sb="126" eb="128">
      <t>コンゴ</t>
    </rPh>
    <rPh sb="130" eb="132">
      <t>ジュウミン</t>
    </rPh>
    <rPh sb="132" eb="134">
      <t>セイカツ</t>
    </rPh>
    <rPh sb="135" eb="137">
      <t>エイキョウ</t>
    </rPh>
    <rPh sb="138" eb="139">
      <t>アタ</t>
    </rPh>
    <rPh sb="142" eb="144">
      <t>ハンイ</t>
    </rPh>
    <rPh sb="145" eb="147">
      <t>ウンエイ</t>
    </rPh>
    <rPh sb="147" eb="149">
      <t>ケイヒ</t>
    </rPh>
    <rPh sb="150" eb="152">
      <t>サクゲン</t>
    </rPh>
    <rPh sb="153" eb="155">
      <t>ケイゾク</t>
    </rPh>
    <rPh sb="159" eb="161">
      <t>ヒツヨウ</t>
    </rPh>
    <rPh sb="172" eb="173">
      <t>オヨ</t>
    </rPh>
    <rPh sb="174" eb="176">
      <t>オスイ</t>
    </rPh>
    <rPh sb="176" eb="178">
      <t>ショリ</t>
    </rPh>
    <rPh sb="178" eb="180">
      <t>ゲンカ</t>
    </rPh>
    <rPh sb="185" eb="187">
      <t>ネンネン</t>
    </rPh>
    <rPh sb="187" eb="189">
      <t>ゾウカ</t>
    </rPh>
    <rPh sb="189" eb="191">
      <t>ケイコウ</t>
    </rPh>
    <rPh sb="192" eb="193">
      <t>ミ</t>
    </rPh>
    <rPh sb="198" eb="201">
      <t>ロウキュウカ</t>
    </rPh>
    <rPh sb="203" eb="205">
      <t>キキ</t>
    </rPh>
    <rPh sb="206" eb="209">
      <t>シュウゼンヒ</t>
    </rPh>
    <rPh sb="210" eb="211">
      <t>ヨウ</t>
    </rPh>
    <rPh sb="216" eb="218">
      <t>イチイン</t>
    </rPh>
    <rPh sb="222" eb="224">
      <t>コンゴ</t>
    </rPh>
    <rPh sb="225" eb="227">
      <t>ゾウカ</t>
    </rPh>
    <rPh sb="227" eb="229">
      <t>ケイコウ</t>
    </rPh>
    <rPh sb="230" eb="232">
      <t>ヨソウ</t>
    </rPh>
    <rPh sb="261" eb="263">
      <t>レイワ</t>
    </rPh>
    <rPh sb="264" eb="266">
      <t>ネンド</t>
    </rPh>
    <rPh sb="330" eb="332">
      <t>レイワ</t>
    </rPh>
    <rPh sb="333" eb="33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</si>
</sst>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08-4215-AB57-96FD79638C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A208-4215-AB57-96FD79638C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36.14</c:v>
                </c:pt>
                <c:pt idx="1">
                  <c:v>38.549999999999997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84-4409-B140-CCE4AF757E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D684-4409-B140-CCE4AF757E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93.98</c:v>
                </c:pt>
                <c:pt idx="1">
                  <c:v>92.59</c:v>
                </c:pt>
                <c:pt idx="2">
                  <c:v>93.98</c:v>
                </c:pt>
                <c:pt idx="3">
                  <c:v>88.57</c:v>
                </c:pt>
                <c:pt idx="4">
                  <c:v>85.85</c:v>
                </c:pt>
              </c:numCache>
            </c:numRef>
          </c:val>
          <c:extLst>
            <c:ext xmlns:c16="http://schemas.microsoft.com/office/drawing/2014/chart" uri="{C3380CC4-5D6E-409C-BE32-E72D297353CC}">
              <c16:uniqueId val="{00000000-7F89-450B-9ED7-34F5DE6DFA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7F89-450B-9ED7-34F5DE6DFA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100.79</c:v>
                </c:pt>
                <c:pt idx="1">
                  <c:v>83.76</c:v>
                </c:pt>
                <c:pt idx="2">
                  <c:v>99.85</c:v>
                </c:pt>
                <c:pt idx="3">
                  <c:v>81.53</c:v>
                </c:pt>
                <c:pt idx="4">
                  <c:v>71.150000000000006</c:v>
                </c:pt>
              </c:numCache>
            </c:numRef>
          </c:val>
          <c:extLst>
            <c:ext xmlns:c16="http://schemas.microsoft.com/office/drawing/2014/chart" uri="{C3380CC4-5D6E-409C-BE32-E72D297353CC}">
              <c16:uniqueId val="{00000000-1C87-44BD-ACD4-421DB973AC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7-44BD-ACD4-421DB973AC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F-4460-A052-B5AE36DC20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F-4460-A052-B5AE36DC20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E-4DB6-8B94-FE8B16E32A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E-4DB6-8B94-FE8B16E32A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4-4674-BC97-E1529F2872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4-4674-BC97-E1529F2872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4E-4D30-AB32-A134442AB1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4E-4D30-AB32-A134442AB1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858.1</c:v>
                </c:pt>
                <c:pt idx="1">
                  <c:v>826.51</c:v>
                </c:pt>
                <c:pt idx="2">
                  <c:v>1550.5</c:v>
                </c:pt>
                <c:pt idx="3">
                  <c:v>1439.64</c:v>
                </c:pt>
                <c:pt idx="4">
                  <c:v>1376.28</c:v>
                </c:pt>
              </c:numCache>
            </c:numRef>
          </c:val>
          <c:extLst>
            <c:ext xmlns:c16="http://schemas.microsoft.com/office/drawing/2014/chart" uri="{C3380CC4-5D6E-409C-BE32-E72D297353CC}">
              <c16:uniqueId val="{00000000-A1A7-406C-8103-188E3F2580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A1A7-406C-8103-188E3F2580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39.270000000000003</c:v>
                </c:pt>
                <c:pt idx="1">
                  <c:v>55.87</c:v>
                </c:pt>
                <c:pt idx="2">
                  <c:v>54.92</c:v>
                </c:pt>
                <c:pt idx="3">
                  <c:v>31.64</c:v>
                </c:pt>
                <c:pt idx="4">
                  <c:v>28.42</c:v>
                </c:pt>
              </c:numCache>
            </c:numRef>
          </c:val>
          <c:extLst>
            <c:ext xmlns:c16="http://schemas.microsoft.com/office/drawing/2014/chart" uri="{C3380CC4-5D6E-409C-BE32-E72D297353CC}">
              <c16:uniqueId val="{00000000-5D21-43F5-8A6B-8409BC13E6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5D21-43F5-8A6B-8409BC13E6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754.92</c:v>
                </c:pt>
                <c:pt idx="1">
                  <c:v>484.26</c:v>
                </c:pt>
                <c:pt idx="2">
                  <c:v>485.49</c:v>
                </c:pt>
                <c:pt idx="3">
                  <c:v>893.1</c:v>
                </c:pt>
                <c:pt idx="4">
                  <c:v>945.86</c:v>
                </c:pt>
              </c:numCache>
            </c:numRef>
          </c:val>
          <c:extLst>
            <c:ext xmlns:c16="http://schemas.microsoft.com/office/drawing/2014/chart" uri="{C3380CC4-5D6E-409C-BE32-E72D297353CC}">
              <c16:uniqueId val="{00000000-DFF1-472F-B820-A573A41E27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DFF1-472F-B820-A573A41E27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五木村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1033</v>
      </c>
      <c r="AM8" s="69"/>
      <c r="AN8" s="69"/>
      <c r="AO8" s="69"/>
      <c r="AP8" s="69"/>
      <c r="AQ8" s="69"/>
      <c r="AR8" s="69"/>
      <c r="AS8" s="69"/>
      <c r="AT8" s="68">
        <f>データ!T6</f>
        <v>252.92</v>
      </c>
      <c r="AU8" s="68"/>
      <c r="AV8" s="68"/>
      <c r="AW8" s="68"/>
      <c r="AX8" s="68"/>
      <c r="AY8" s="68"/>
      <c r="AZ8" s="68"/>
      <c r="BA8" s="68"/>
      <c r="BB8" s="68">
        <f>データ!U6</f>
        <v>4.08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10.37</v>
      </c>
      <c r="Q10" s="68"/>
      <c r="R10" s="68"/>
      <c r="S10" s="68"/>
      <c r="T10" s="68"/>
      <c r="U10" s="68"/>
      <c r="V10" s="68"/>
      <c r="W10" s="68">
        <f>データ!Q6</f>
        <v>100</v>
      </c>
      <c r="X10" s="68"/>
      <c r="Y10" s="68"/>
      <c r="Z10" s="68"/>
      <c r="AA10" s="68"/>
      <c r="AB10" s="68"/>
      <c r="AC10" s="68"/>
      <c r="AD10" s="69">
        <f>データ!R6</f>
        <v>5000</v>
      </c>
      <c r="AE10" s="69"/>
      <c r="AF10" s="69"/>
      <c r="AG10" s="69"/>
      <c r="AH10" s="69"/>
      <c r="AI10" s="69"/>
      <c r="AJ10" s="69"/>
      <c r="AK10" s="2"/>
      <c r="AL10" s="69">
        <f>データ!V6</f>
        <v>106</v>
      </c>
      <c r="AM10" s="69"/>
      <c r="AN10" s="69"/>
      <c r="AO10" s="69"/>
      <c r="AP10" s="69"/>
      <c r="AQ10" s="69"/>
      <c r="AR10" s="69"/>
      <c r="AS10" s="69"/>
      <c r="AT10" s="68">
        <f>データ!W6</f>
        <v>0.08</v>
      </c>
      <c r="AU10" s="68"/>
      <c r="AV10" s="68"/>
      <c r="AW10" s="68"/>
      <c r="AX10" s="68"/>
      <c r="AY10" s="68"/>
      <c r="AZ10" s="68"/>
      <c r="BA10" s="68"/>
      <c r="BB10" s="68">
        <f>データ!X6</f>
        <v>1325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0pRN4MrEEuvBBrR4Gtca5VacBeVyV9PG86U96M1Ixjd5eTZSsVo2WSqX6qgqaoK73Fe5el+5sZoysOh+jsSdg==" saltValue="VA2YJuXc2MN4sP1efkjk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435112</v>
      </c>
      <c r="D6" s="33">
        <f t="shared" si="3"/>
        <v>47</v>
      </c>
      <c r="E6" s="33">
        <f t="shared" si="3"/>
        <v>17</v>
      </c>
      <c r="F6" s="33">
        <f t="shared" si="3"/>
        <v>5</v>
      </c>
      <c r="G6" s="33">
        <f t="shared" si="3"/>
        <v>0</v>
      </c>
      <c r="H6" s="33" t="str">
        <f t="shared" si="3"/>
        <v>熊本県　五木村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10.37</v>
      </c>
      <c r="Q6" s="34">
        <f t="shared" si="3"/>
        <v>100</v>
      </c>
      <c r="R6" s="34">
        <f t="shared" si="3"/>
        <v>5000</v>
      </c>
      <c r="S6" s="34">
        <f t="shared" si="3"/>
        <v>1033</v>
      </c>
      <c r="T6" s="34">
        <f t="shared" si="3"/>
        <v>252.92</v>
      </c>
      <c r="U6" s="34">
        <f t="shared" si="3"/>
        <v>4.08</v>
      </c>
      <c r="V6" s="34">
        <f t="shared" si="3"/>
        <v>106</v>
      </c>
      <c r="W6" s="34">
        <f t="shared" si="3"/>
        <v>0.08</v>
      </c>
      <c r="X6" s="34">
        <f t="shared" si="3"/>
        <v>1325</v>
      </c>
      <c r="Y6" s="35">
        <f>IF(Y7="",NA(),Y7)</f>
        <v>100.79</v>
      </c>
      <c r="Z6" s="35">
        <f t="shared" ref="Z6:AH6" si="4">IF(Z7="",NA(),Z7)</f>
        <v>83.76</v>
      </c>
      <c r="AA6" s="35">
        <f t="shared" si="4"/>
        <v>99.85</v>
      </c>
      <c r="AB6" s="35">
        <f t="shared" si="4"/>
        <v>81.53</v>
      </c>
      <c r="AC6" s="35">
        <f t="shared" si="4"/>
        <v>71.150000000000006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858.1</v>
      </c>
      <c r="BG6" s="35">
        <f t="shared" ref="BG6:BO6" si="7">IF(BG7="",NA(),BG7)</f>
        <v>826.51</v>
      </c>
      <c r="BH6" s="35">
        <f t="shared" si="7"/>
        <v>1550.5</v>
      </c>
      <c r="BI6" s="35">
        <f t="shared" si="7"/>
        <v>1439.64</v>
      </c>
      <c r="BJ6" s="35">
        <f t="shared" si="7"/>
        <v>1376.28</v>
      </c>
      <c r="BK6" s="35">
        <f t="shared" si="7"/>
        <v>1051.43</v>
      </c>
      <c r="BL6" s="35">
        <f t="shared" si="7"/>
        <v>855.8</v>
      </c>
      <c r="BM6" s="35">
        <f t="shared" si="7"/>
        <v>789.46</v>
      </c>
      <c r="BN6" s="35">
        <f t="shared" si="7"/>
        <v>826.83</v>
      </c>
      <c r="BO6" s="35">
        <f t="shared" si="7"/>
        <v>867.83</v>
      </c>
      <c r="BP6" s="34" t="str">
        <f>IF(BP7="","",IF(BP7="-","【-】","【"&amp;SUBSTITUTE(TEXT(BP7,"#,##0.00"),"-","△")&amp;"】"))</f>
        <v>【832.52】</v>
      </c>
      <c r="BQ6" s="35">
        <f>IF(BQ7="",NA(),BQ7)</f>
        <v>39.270000000000003</v>
      </c>
      <c r="BR6" s="35">
        <f t="shared" ref="BR6:BZ6" si="8">IF(BR7="",NA(),BR7)</f>
        <v>55.87</v>
      </c>
      <c r="BS6" s="35">
        <f t="shared" si="8"/>
        <v>54.92</v>
      </c>
      <c r="BT6" s="35">
        <f t="shared" si="8"/>
        <v>31.64</v>
      </c>
      <c r="BU6" s="35">
        <f t="shared" si="8"/>
        <v>28.42</v>
      </c>
      <c r="BV6" s="35">
        <f t="shared" si="8"/>
        <v>40.06</v>
      </c>
      <c r="BW6" s="35">
        <f t="shared" si="8"/>
        <v>59.8</v>
      </c>
      <c r="BX6" s="35">
        <f t="shared" si="8"/>
        <v>57.77</v>
      </c>
      <c r="BY6" s="35">
        <f t="shared" si="8"/>
        <v>57.31</v>
      </c>
      <c r="BZ6" s="35">
        <f t="shared" si="8"/>
        <v>57.08</v>
      </c>
      <c r="CA6" s="34" t="str">
        <f>IF(CA7="","",IF(CA7="-","【-】","【"&amp;SUBSTITUTE(TEXT(CA7,"#,##0.00"),"-","△")&amp;"】"))</f>
        <v>【60.94】</v>
      </c>
      <c r="CB6" s="35">
        <f>IF(CB7="",NA(),CB7)</f>
        <v>754.92</v>
      </c>
      <c r="CC6" s="35">
        <f t="shared" ref="CC6:CK6" si="9">IF(CC7="",NA(),CC7)</f>
        <v>484.26</v>
      </c>
      <c r="CD6" s="35">
        <f t="shared" si="9"/>
        <v>485.49</v>
      </c>
      <c r="CE6" s="35">
        <f t="shared" si="9"/>
        <v>893.1</v>
      </c>
      <c r="CF6" s="35">
        <f t="shared" si="9"/>
        <v>945.86</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36.14</v>
      </c>
      <c r="CN6" s="35">
        <f t="shared" ref="CN6:CV6" si="10">IF(CN7="",NA(),CN7)</f>
        <v>38.549999999999997</v>
      </c>
      <c r="CO6" s="34">
        <f t="shared" si="10"/>
        <v>0</v>
      </c>
      <c r="CP6" s="34">
        <f t="shared" si="10"/>
        <v>0</v>
      </c>
      <c r="CQ6" s="34">
        <f t="shared" si="10"/>
        <v>0</v>
      </c>
      <c r="CR6" s="35">
        <f t="shared" si="10"/>
        <v>42.84</v>
      </c>
      <c r="CS6" s="35">
        <f t="shared" si="10"/>
        <v>51.75</v>
      </c>
      <c r="CT6" s="35">
        <f t="shared" si="10"/>
        <v>50.68</v>
      </c>
      <c r="CU6" s="35">
        <f t="shared" si="10"/>
        <v>50.14</v>
      </c>
      <c r="CV6" s="35">
        <f t="shared" si="10"/>
        <v>54.83</v>
      </c>
      <c r="CW6" s="34" t="str">
        <f>IF(CW7="","",IF(CW7="-","【-】","【"&amp;SUBSTITUTE(TEXT(CW7,"#,##0.00"),"-","△")&amp;"】"))</f>
        <v>【54.84】</v>
      </c>
      <c r="CX6" s="35">
        <f>IF(CX7="",NA(),CX7)</f>
        <v>93.98</v>
      </c>
      <c r="CY6" s="35">
        <f t="shared" ref="CY6:DG6" si="11">IF(CY7="",NA(),CY7)</f>
        <v>92.59</v>
      </c>
      <c r="CZ6" s="35">
        <f t="shared" si="11"/>
        <v>93.98</v>
      </c>
      <c r="DA6" s="35">
        <f t="shared" si="11"/>
        <v>88.57</v>
      </c>
      <c r="DB6" s="35">
        <f t="shared" si="11"/>
        <v>85.85</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435112</v>
      </c>
      <c r="D7" s="37">
        <v>47</v>
      </c>
      <c r="E7" s="37">
        <v>17</v>
      </c>
      <c r="F7" s="37">
        <v>5</v>
      </c>
      <c r="G7" s="37">
        <v>0</v>
      </c>
      <c r="H7" s="37" t="s">
        <v>96</v>
      </c>
      <c r="I7" s="37" t="s">
        <v>97</v>
      </c>
      <c r="J7" s="37" t="s">
        <v>98</v>
      </c>
      <c r="K7" s="37" t="s">
        <v>99</v>
      </c>
      <c r="L7" s="37" t="s">
        <v>100</v>
      </c>
      <c r="M7" s="37" t="s">
        <v>101</v>
      </c>
      <c r="N7" s="38" t="s">
        <v>102</v>
      </c>
      <c r="O7" s="38" t="s">
        <v>103</v>
      </c>
      <c r="P7" s="38">
        <v>10.37</v>
      </c>
      <c r="Q7" s="38">
        <v>100</v>
      </c>
      <c r="R7" s="38">
        <v>5000</v>
      </c>
      <c r="S7" s="38">
        <v>1033</v>
      </c>
      <c r="T7" s="38">
        <v>252.92</v>
      </c>
      <c r="U7" s="38">
        <v>4.08</v>
      </c>
      <c r="V7" s="38">
        <v>106</v>
      </c>
      <c r="W7" s="38">
        <v>0.08</v>
      </c>
      <c r="X7" s="38">
        <v>1325</v>
      </c>
      <c r="Y7" s="38">
        <v>100.79</v>
      </c>
      <c r="Z7" s="38">
        <v>83.76</v>
      </c>
      <c r="AA7" s="38">
        <v>99.85</v>
      </c>
      <c r="AB7" s="38">
        <v>81.53</v>
      </c>
      <c r="AC7" s="38">
        <v>71.150000000000006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858.1</v>
      </c>
      <c r="BG7" s="38">
        <v>826.51</v>
      </c>
      <c r="BH7" s="38">
        <v>1550.5</v>
      </c>
      <c r="BI7" s="38">
        <v>1439.64</v>
      </c>
      <c r="BJ7" s="38">
        <v>1376.28</v>
      </c>
      <c r="BK7" s="38">
        <v>1051.43</v>
      </c>
      <c r="BL7" s="38">
        <v>855.8</v>
      </c>
      <c r="BM7" s="38">
        <v>789.46</v>
      </c>
      <c r="BN7" s="38">
        <v>826.83</v>
      </c>
      <c r="BO7" s="38">
        <v>867.83</v>
      </c>
      <c r="BP7" s="38">
        <v>832.52</v>
      </c>
      <c r="BQ7" s="38">
        <v>39.270000000000003</v>
      </c>
      <c r="BR7" s="38">
        <v>55.87</v>
      </c>
      <c r="BS7" s="38">
        <v>54.92</v>
      </c>
      <c r="BT7" s="38">
        <v>31.64</v>
      </c>
      <c r="BU7" s="38">
        <v>28.42</v>
      </c>
      <c r="BV7" s="38">
        <v>40.06</v>
      </c>
      <c r="BW7" s="38">
        <v>59.8</v>
      </c>
      <c r="BX7" s="38">
        <v>57.77</v>
      </c>
      <c r="BY7" s="38">
        <v>57.31</v>
      </c>
      <c r="BZ7" s="38">
        <v>57.08</v>
      </c>
      <c r="CA7" s="38">
        <v>60.94</v>
      </c>
      <c r="CB7" s="38">
        <v>754.92</v>
      </c>
      <c r="CC7" s="38">
        <v>484.26</v>
      </c>
      <c r="CD7" s="38">
        <v>485.49</v>
      </c>
      <c r="CE7" s="38">
        <v>893.1</v>
      </c>
      <c r="CF7" s="38">
        <v>945.86</v>
      </c>
      <c r="CG7" s="38">
        <v>355.22</v>
      </c>
      <c r="CH7" s="38">
        <v>263.76</v>
      </c>
      <c r="CI7" s="38">
        <v>274.35000000000002</v>
      </c>
      <c r="CJ7" s="38">
        <v>273.52</v>
      </c>
      <c r="CK7" s="38">
        <v>274.99</v>
      </c>
      <c r="CL7" s="38">
        <v>253.04</v>
      </c>
      <c r="CM7" s="38">
        <v>36.14</v>
      </c>
      <c r="CN7" s="38">
        <v>38.549999999999997</v>
      </c>
      <c r="CO7" s="38">
        <v>0</v>
      </c>
      <c r="CP7" s="38">
        <v>0</v>
      </c>
      <c r="CQ7" s="38">
        <v>0</v>
      </c>
      <c r="CR7" s="38">
        <v>42.84</v>
      </c>
      <c r="CS7" s="38">
        <v>51.75</v>
      </c>
      <c r="CT7" s="38">
        <v>50.68</v>
      </c>
      <c r="CU7" s="38">
        <v>50.14</v>
      </c>
      <c r="CV7" s="38">
        <v>54.83</v>
      </c>
      <c r="CW7" s="38">
        <v>54.84</v>
      </c>
      <c r="CX7" s="38">
        <v>93.98</v>
      </c>
      <c r="CY7" s="38">
        <v>92.59</v>
      </c>
      <c r="CZ7" s="38">
        <v>93.98</v>
      </c>
      <c r="DA7" s="38">
        <v>88.57</v>
      </c>
      <c r="DB7" s="38">
        <v>85.85</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112</v>
      </c>
      <c r="D13" t="s">
        <v>111</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2021-12-03T08:03:11Z</dcterms:created>
  <dcterms:modified xsi:type="dcterms:W3CDTF">2022-02-16T07:44:12Z</dcterms:modified>
  <cp:category/>
</cp:coreProperties>
</file>