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5 農集\"/>
    </mc:Choice>
  </mc:AlternateContent>
  <workbookProtection workbookAlgorithmName="SHA-512" workbookHashValue="Tobqng8ioPCyBj9N4uBOxSyifCH9pYzl9falLDuZw4EdER+JBmsTGUMjK1tSt2gWky7z6kvlgYOEVA6POmE0QQ==" workbookSaltValue="CoqNQ7WdeuhkEW85CWD+vg=="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<sst xmlns="http://schemas.openxmlformats.org/spreadsheetml/2006/main" count="236" uniqueCount="120">
  <si>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</si>
  <si>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</si>
  <si>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</si>
  <si>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</si>
  <si>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</si>
  <si>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</si>
  <si>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</si>
  <si>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</si>
  <si>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</si>
  <si>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</si>
  <si>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</si>
  <si>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</si>
  <si>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</si>
  <si>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</si>
  <si>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</si>
  <si>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</si>
  <si>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</si>
  <si>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</si>
  <si>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</si>
  <si>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</si>
  <si>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</si>
  <si>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</si>
  <si>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</si>
  <si>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</si>
  <si>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</si>
  <si>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</si>
  <si>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</si>
  <si>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</si>
  <si>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</si>
  <si>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</si>
  <si>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</si>
  <si>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</si>
  <si>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</si>
  <si>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</si>
  <si>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</si>
  <si>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</si>
  <si>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</si>
  <si>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</si>
  <si>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</si>
  <si>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</si>
  <si>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</si>
  <si>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</si>
  <si>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</si>
  <si>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</si>
  <si>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</si>
  <si>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</si>
  <si>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</si>
  <si>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</si>
  <si>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</si>
  <si>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</si>
  <si>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</si>
  <si>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</si>
  <si>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</si>
  <si>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</si>
  <si>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</si>
  <si>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</si>
  <si>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</si>
  <si>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</si>
  <si>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</si>
  <si>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</si>
  <si>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</si>
  <si>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</si>
  <si>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</si>
  <si>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</si>
  <si>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</si>
  <si>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</si>
  <si>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</si>
  <si>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</si>
  <si>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</si>
  <si>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</si>
  <si>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</si>
  <si>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</si>
  <si>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</si>
  <si>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</si>
  <si>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</si>
  <si>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</si>
  <si>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</si>
  <si>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</si>
  <si>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</si>
  <si>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</si>
  <si>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</si>
  <si>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</si>
  <si>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</si>
  <si>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</si>
  <si>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</si>
  <si>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</si>
  <si>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</si>
  <si>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</si>
  <si>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</si>
  <si>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</si>
  <si>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</si>
  <si>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</si>
  <si>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</si>
  <si>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</si>
  <si>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</si>
  <si>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</si>
  <si>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</si>
  <si>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</si>
  <si>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</si>
  <si>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</si>
  <si>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</si>
  <si>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</si>
  <si>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</si>
  <si>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</si>
  <si>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</si>
  <si>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</si>
  <si>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</si>
  <si>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</si>
  <si>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</si>
  <si>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</si>
  <si>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</si>
  <si>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</si>
  <si>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</si>
  <si>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</si>
  <si>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</si>
  <si>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</si>
  <si>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</si>
  <si>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に未接続世帯の高齢化や住民の高齢化が進んでおり、農業集落排水施設への新規加入率が伸び悩んでいる状況であるが、若年層においては家屋新築に伴い新規加入が微増している反面、転出者が増加傾向にある。今後も補助金等も活用し、さらに加入促進を進めていく。また、経営戦略を基に適正な維持管理、業務計画を進めていく。</t>
    <rPh sb="1" eb="2">
      <t>トク</t>
    </rPh>
    <rPh sb="3" eb="6">
      <t>ミセツゾク</t>
    </rPh>
    <rPh sb="6" eb="8">
      <t>セタイ</t>
    </rPh>
    <rPh sb="9" eb="12">
      <t>コウレイカ</t>
    </rPh>
    <rPh sb="13" eb="15">
      <t>ジュウミン</t>
    </rPh>
    <rPh sb="16" eb="19">
      <t>コウレイカ</t>
    </rPh>
    <rPh sb="20" eb="21">
      <t>スス</t>
    </rPh>
    <rPh sb="26" eb="28">
      <t>ノウギョウ</t>
    </rPh>
    <rPh sb="28" eb="30">
      <t>シュウラク</t>
    </rPh>
    <rPh sb="30" eb="32">
      <t>ハイスイ</t>
    </rPh>
    <rPh sb="32" eb="34">
      <t>シセツ</t>
    </rPh>
    <rPh sb="36" eb="38">
      <t>シンキ</t>
    </rPh>
    <rPh sb="38" eb="40">
      <t>カニュウ</t>
    </rPh>
    <rPh sb="40" eb="41">
      <t>リツ</t>
    </rPh>
    <rPh sb="42" eb="43">
      <t>ノ</t>
    </rPh>
    <rPh sb="44" eb="45">
      <t>ナヤ</t>
    </rPh>
    <rPh sb="49" eb="51">
      <t>ジョウキョウ</t>
    </rPh>
    <rPh sb="56" eb="58">
      <t>ジャクネン</t>
    </rPh>
    <rPh sb="58" eb="59">
      <t>ソウ</t>
    </rPh>
    <rPh sb="64" eb="66">
      <t>カオク</t>
    </rPh>
    <rPh sb="66" eb="68">
      <t>シンチク</t>
    </rPh>
    <rPh sb="69" eb="70">
      <t>トモナ</t>
    </rPh>
    <rPh sb="71" eb="73">
      <t>シンキ</t>
    </rPh>
    <rPh sb="73" eb="75">
      <t>カニュウ</t>
    </rPh>
    <rPh sb="76" eb="78">
      <t>ビゾウ</t>
    </rPh>
    <phoneticPr fontId="4"/>
  </si>
  <si>
    <t xml:space="preserve"> 農業集落排水処理区内の四浦地区においては供用開始から20年以上経過しており、処理施設や管路等の老朽化が進んでおり、最適整備構想を基に今後処理施設の改築等の事業計画を進めていく。</t>
    <rPh sb="1" eb="3">
      <t>ノウギョウ</t>
    </rPh>
    <rPh sb="3" eb="5">
      <t>シュウラク</t>
    </rPh>
    <rPh sb="5" eb="7">
      <t>ハイスイ</t>
    </rPh>
    <rPh sb="7" eb="9">
      <t>ショリ</t>
    </rPh>
    <rPh sb="9" eb="11">
      <t>クナイ</t>
    </rPh>
    <rPh sb="12" eb="14">
      <t>ヨウラ</t>
    </rPh>
    <rPh sb="14" eb="16">
      <t>チク</t>
    </rPh>
    <rPh sb="21" eb="23">
      <t>キョウヨウ</t>
    </rPh>
    <rPh sb="23" eb="25">
      <t>カイシ</t>
    </rPh>
    <rPh sb="29" eb="30">
      <t>ネン</t>
    </rPh>
    <rPh sb="30" eb="32">
      <t>イジョウ</t>
    </rPh>
    <rPh sb="32" eb="34">
      <t>ケイカ</t>
    </rPh>
    <rPh sb="39" eb="41">
      <t>ショリ</t>
    </rPh>
    <rPh sb="41" eb="43">
      <t>シセツ</t>
    </rPh>
    <rPh sb="44" eb="46">
      <t>カンロ</t>
    </rPh>
    <rPh sb="46" eb="47">
      <t>トウ</t>
    </rPh>
    <rPh sb="48" eb="51">
      <t>ロウキュウカ</t>
    </rPh>
    <rPh sb="52" eb="53">
      <t>スス</t>
    </rPh>
    <rPh sb="58" eb="60">
      <t>サイテキ</t>
    </rPh>
    <rPh sb="60" eb="62">
      <t>セイビ</t>
    </rPh>
    <rPh sb="62" eb="64">
      <t>コウソウ</t>
    </rPh>
    <rPh sb="65" eb="66">
      <t>キ</t>
    </rPh>
    <rPh sb="67" eb="69">
      <t>コンゴ</t>
    </rPh>
    <rPh sb="69" eb="71">
      <t>ショリ</t>
    </rPh>
    <rPh sb="71" eb="73">
      <t>シセツ</t>
    </rPh>
    <rPh sb="74" eb="76">
      <t>カイチク</t>
    </rPh>
    <rPh sb="76" eb="77">
      <t>トウ</t>
    </rPh>
    <rPh sb="78" eb="80">
      <t>ジギョウ</t>
    </rPh>
    <rPh sb="80" eb="82">
      <t>ケイカク</t>
    </rPh>
    <rPh sb="83" eb="84">
      <t>スス</t>
    </rPh>
    <phoneticPr fontId="4"/>
  </si>
  <si>
    <t>　収益的収支比率や経費回収率、汚水処理原価については、令和2年7月豪雨災害の影響により修繕料が前年度より約5,700万円増額した影響及び2ヶ月分の使用料の免除により数値が増減した。
　企業債残高対事業規模比率については、企業債償還金が平成25年度をピークに減少しているが令和2年度は約9,000万円であり、まだ依然として高額でる。今後施設の改築等によりさらに増加する見込みである。施設の維持管理費や光熱水費については年間1,300万円を超え、施設管理委託についても年間
4,500万円と多大な費用となっている。平成29年度から地方債の現在高の合計や一般会計の負担額の減少、営業収益や受託工事収益の増加に伴い企業債残高対事業規模比率は微増しているが、類似団体の平均値より低いため、さらに加入を促進させ料金収入の向上を図っていく必要がある。　</t>
    <rPh sb="1" eb="4">
      <t>シュウエキテキ</t>
    </rPh>
    <rPh sb="4" eb="6">
      <t>シュウシ</t>
    </rPh>
    <rPh sb="6" eb="8">
      <t>ヒリツ</t>
    </rPh>
    <rPh sb="9" eb="11">
      <t>ケイヒ</t>
    </rPh>
    <rPh sb="11" eb="13">
      <t>カイシュウ</t>
    </rPh>
    <rPh sb="13" eb="14">
      <t>リツ</t>
    </rPh>
    <rPh sb="15" eb="17">
      <t>オスイ</t>
    </rPh>
    <rPh sb="17" eb="19">
      <t>ショリ</t>
    </rPh>
    <rPh sb="19" eb="21">
      <t>ゲンカ</t>
    </rPh>
    <rPh sb="27" eb="29">
      <t>レイワ</t>
    </rPh>
    <rPh sb="30" eb="31">
      <t>ネン</t>
    </rPh>
    <rPh sb="32" eb="33">
      <t>ツキ</t>
    </rPh>
    <rPh sb="33" eb="35">
      <t>ゴウウ</t>
    </rPh>
    <rPh sb="35" eb="37">
      <t>サイガイ</t>
    </rPh>
    <rPh sb="38" eb="40">
      <t>エイキョウ</t>
    </rPh>
    <rPh sb="43" eb="45">
      <t>シュウゼン</t>
    </rPh>
    <rPh sb="45" eb="46">
      <t>リョウ</t>
    </rPh>
    <rPh sb="47" eb="50">
      <t>ゼンネンド</t>
    </rPh>
    <rPh sb="60" eb="62">
      <t>ゾウガク</t>
    </rPh>
    <rPh sb="64" eb="66">
      <t>エイキョウ</t>
    </rPh>
    <rPh sb="66" eb="67">
      <t>オヨ</t>
    </rPh>
    <rPh sb="70" eb="71">
      <t>ゲツ</t>
    </rPh>
    <rPh sb="71" eb="72">
      <t>ブン</t>
    </rPh>
    <rPh sb="73" eb="76">
      <t>シヨウリョウ</t>
    </rPh>
    <rPh sb="77" eb="79">
      <t>メンジョ</t>
    </rPh>
    <rPh sb="82" eb="84">
      <t>スウチ</t>
    </rPh>
    <rPh sb="85" eb="87">
      <t>ゾウゲン</t>
    </rPh>
    <rPh sb="92" eb="94">
      <t>キギョウ</t>
    </rPh>
    <rPh sb="94" eb="95">
      <t>サイ</t>
    </rPh>
    <rPh sb="95" eb="97">
      <t>ザンダカ</t>
    </rPh>
    <rPh sb="97" eb="98">
      <t>タイ</t>
    </rPh>
    <rPh sb="98" eb="100">
      <t>ジギョウ</t>
    </rPh>
    <rPh sb="100" eb="102">
      <t>キボ</t>
    </rPh>
    <rPh sb="102" eb="104">
      <t>ヒリツ</t>
    </rPh>
    <rPh sb="110" eb="112">
      <t>キギョウ</t>
    </rPh>
    <rPh sb="112" eb="113">
      <t>サイ</t>
    </rPh>
    <rPh sb="113" eb="115">
      <t>ショウカン</t>
    </rPh>
    <rPh sb="115" eb="116">
      <t>キン</t>
    </rPh>
    <rPh sb="117" eb="119">
      <t>ヘイセイ</t>
    </rPh>
    <rPh sb="121" eb="123">
      <t>ネンド</t>
    </rPh>
    <rPh sb="128" eb="130">
      <t>ゲンショウ</t>
    </rPh>
    <rPh sb="135" eb="137">
      <t>レイワ</t>
    </rPh>
    <rPh sb="138" eb="140">
      <t>ネンド</t>
    </rPh>
    <rPh sb="141" eb="142">
      <t>ヤク</t>
    </rPh>
    <rPh sb="147" eb="149">
      <t>マンエン</t>
    </rPh>
    <rPh sb="155" eb="157">
      <t>イゼン</t>
    </rPh>
    <rPh sb="160" eb="162">
      <t>コウガク</t>
    </rPh>
    <rPh sb="165" eb="167">
      <t>コンゴ</t>
    </rPh>
    <rPh sb="167" eb="169">
      <t>シセツ</t>
    </rPh>
    <rPh sb="170" eb="172">
      <t>カイチク</t>
    </rPh>
    <rPh sb="172" eb="173">
      <t>トウ</t>
    </rPh>
    <rPh sb="179" eb="181">
      <t>ゾウカ</t>
    </rPh>
    <rPh sb="183" eb="185">
      <t>ミコ</t>
    </rPh>
    <rPh sb="190" eb="192">
      <t>シセツ</t>
    </rPh>
    <rPh sb="193" eb="195">
      <t>イジ</t>
    </rPh>
    <rPh sb="195" eb="197">
      <t>カンリ</t>
    </rPh>
    <rPh sb="197" eb="198">
      <t>ヒ</t>
    </rPh>
    <rPh sb="199" eb="203">
      <t>コウネツスイヒ</t>
    </rPh>
    <rPh sb="208" eb="210">
      <t>ネンカン</t>
    </rPh>
    <rPh sb="215" eb="217">
      <t>マンエン</t>
    </rPh>
    <rPh sb="218" eb="219">
      <t>コ</t>
    </rPh>
    <rPh sb="221" eb="223">
      <t>シセツ</t>
    </rPh>
    <rPh sb="223" eb="225">
      <t>カンリ</t>
    </rPh>
    <rPh sb="225" eb="227">
      <t>イタク</t>
    </rPh>
    <rPh sb="232" eb="234">
      <t>ネンカン</t>
    </rPh>
    <rPh sb="240" eb="242">
      <t>マンエン</t>
    </rPh>
    <rPh sb="243" eb="245">
      <t>タダイ</t>
    </rPh>
    <rPh sb="246" eb="248">
      <t>ヒヨウ</t>
    </rPh>
    <rPh sb="255" eb="257">
      <t>ヘイセイ</t>
    </rPh>
    <rPh sb="259" eb="261">
      <t>ネンド</t>
    </rPh>
    <rPh sb="263" eb="266">
      <t>チホウサイ</t>
    </rPh>
    <rPh sb="267" eb="269">
      <t>ゲンザイ</t>
    </rPh>
    <rPh sb="269" eb="270">
      <t>ダカ</t>
    </rPh>
    <rPh sb="271" eb="273">
      <t>ゴウケイ</t>
    </rPh>
    <rPh sb="274" eb="276">
      <t>イッパン</t>
    </rPh>
    <rPh sb="276" eb="278">
      <t>カイケイ</t>
    </rPh>
    <rPh sb="279" eb="281">
      <t>フタン</t>
    </rPh>
    <rPh sb="281" eb="282">
      <t>ガク</t>
    </rPh>
    <rPh sb="283" eb="285">
      <t>ゲンショウ</t>
    </rPh>
    <rPh sb="286" eb="288">
      <t>エイギョウ</t>
    </rPh>
    <rPh sb="288" eb="290">
      <t>シュウエキ</t>
    </rPh>
    <rPh sb="291" eb="293">
      <t>ジュタク</t>
    </rPh>
    <rPh sb="293" eb="295">
      <t>コウジ</t>
    </rPh>
    <rPh sb="295" eb="297">
      <t>シュウエキ</t>
    </rPh>
    <rPh sb="298" eb="300">
      <t>ゾウカ</t>
    </rPh>
    <rPh sb="301" eb="302">
      <t>トモナ</t>
    </rPh>
    <rPh sb="303" eb="305">
      <t>キギョウ</t>
    </rPh>
    <rPh sb="305" eb="306">
      <t>サイ</t>
    </rPh>
    <rPh sb="306" eb="308">
      <t>ザンダカ</t>
    </rPh>
    <rPh sb="308" eb="309">
      <t>タイ</t>
    </rPh>
    <rPh sb="309" eb="311">
      <t>ジギョウ</t>
    </rPh>
    <rPh sb="311" eb="313">
      <t>キボ</t>
    </rPh>
    <rPh sb="313" eb="315">
      <t>ヒリツ</t>
    </rPh>
    <rPh sb="316" eb="318">
      <t>ビゾウ</t>
    </rPh>
    <rPh sb="324" eb="326">
      <t>ルイジ</t>
    </rPh>
    <rPh sb="326" eb="328">
      <t>ダンタイ</t>
    </rPh>
    <rPh sb="329" eb="332">
      <t>ヘイキンチ</t>
    </rPh>
    <rPh sb="334" eb="335">
      <t>ヒク</t>
    </rPh>
    <rPh sb="342" eb="344">
      <t>カニュウ</t>
    </rPh>
    <rPh sb="345" eb="347">
      <t>ソクシン</t>
    </rPh>
    <rPh sb="349" eb="351">
      <t>リョウキン</t>
    </rPh>
    <rPh sb="351" eb="353">
      <t>シュウニュウ</t>
    </rPh>
    <rPh sb="354" eb="356">
      <t>コウジョウ</t>
    </rPh>
    <rPh sb="357" eb="358">
      <t>ハカ</t>
    </rPh>
    <rPh sb="362" eb="3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</si>
</sst>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BB-4E43-8883-3202D572A69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84BB-4E43-8883-3202D572A69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45.76</c:v>
                </c:pt>
                <c:pt idx="1">
                  <c:v>42.86</c:v>
                </c:pt>
                <c:pt idx="2">
                  <c:v>42.86</c:v>
                </c:pt>
                <c:pt idx="3">
                  <c:v>41.59</c:v>
                </c:pt>
                <c:pt idx="4">
                  <c:v>42.6</c:v>
                </c:pt>
              </c:numCache>
            </c:numRef>
          </c:val>
          <c:extLst>
            <c:ext xmlns:c16="http://schemas.microsoft.com/office/drawing/2014/chart" uri="{C3380CC4-5D6E-409C-BE32-E72D297353CC}">
              <c16:uniqueId val="{00000000-4AA5-4D00-9B93-F7C5E43875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AA5-4D00-9B93-F7C5E43875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62.03</c:v>
                </c:pt>
                <c:pt idx="1">
                  <c:v>62.97</c:v>
                </c:pt>
                <c:pt idx="2">
                  <c:v>64.16</c:v>
                </c:pt>
                <c:pt idx="3">
                  <c:v>65.61</c:v>
                </c:pt>
                <c:pt idx="4">
                  <c:v>67.72</c:v>
                </c:pt>
              </c:numCache>
            </c:numRef>
          </c:val>
          <c:extLst>
            <c:ext xmlns:c16="http://schemas.microsoft.com/office/drawing/2014/chart" uri="{C3380CC4-5D6E-409C-BE32-E72D297353CC}">
              <c16:uniqueId val="{00000000-7DB0-4A3E-B9D8-E0935C80D4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DB0-4A3E-B9D8-E0935C80D4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97.32</c:v>
                </c:pt>
                <c:pt idx="1">
                  <c:v>96.78</c:v>
                </c:pt>
                <c:pt idx="2">
                  <c:v>96.13</c:v>
                </c:pt>
                <c:pt idx="3">
                  <c:v>95.04</c:v>
                </c:pt>
                <c:pt idx="4">
                  <c:v>90.28</c:v>
                </c:pt>
              </c:numCache>
            </c:numRef>
          </c:val>
          <c:extLst>
            <c:ext xmlns:c16="http://schemas.microsoft.com/office/drawing/2014/chart" uri="{C3380CC4-5D6E-409C-BE32-E72D297353CC}">
              <c16:uniqueId val="{00000000-0FD9-4AAE-AF67-B06C34F5F0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9-4AAE-AF67-B06C34F5F0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F6-4C99-97EA-F57796A001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F6-4C99-97EA-F57796A001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8B-453D-A2FC-EBCC865813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8B-453D-A2FC-EBCC865813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1A-42B0-AAF0-396EAB157D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1A-42B0-AAF0-396EAB157D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4C-48C6-BFFD-34124D73AC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4C-48C6-BFFD-34124D73AC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526.59</c:v>
                </c:pt>
                <c:pt idx="1">
                  <c:v>7.72</c:v>
                </c:pt>
                <c:pt idx="2">
                  <c:v>7.93</c:v>
                </c:pt>
                <c:pt idx="3">
                  <c:v>5.0199999999999996</c:v>
                </c:pt>
                <c:pt idx="4">
                  <c:v>17.82</c:v>
                </c:pt>
              </c:numCache>
            </c:numRef>
          </c:val>
          <c:extLst>
            <c:ext xmlns:c16="http://schemas.microsoft.com/office/drawing/2014/chart" uri="{C3380CC4-5D6E-409C-BE32-E72D297353CC}">
              <c16:uniqueId val="{00000000-2941-451D-8210-C7248F14A4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941-451D-8210-C7248F14A4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64.3</c:v>
                </c:pt>
                <c:pt idx="1">
                  <c:v>58.01</c:v>
                </c:pt>
                <c:pt idx="2">
                  <c:v>57.44</c:v>
                </c:pt>
                <c:pt idx="3">
                  <c:v>61.69</c:v>
                </c:pt>
                <c:pt idx="4">
                  <c:v>27.16</c:v>
                </c:pt>
              </c:numCache>
            </c:numRef>
          </c:val>
          <c:extLst>
            <c:ext xmlns:c16="http://schemas.microsoft.com/office/drawing/2014/chart" uri="{C3380CC4-5D6E-409C-BE32-E72D297353CC}">
              <c16:uniqueId val="{00000000-859F-4F8C-86A6-F9E92954AA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59F-4F8C-86A6-F9E92954AA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250.1</c:v>
                </c:pt>
                <c:pt idx="1">
                  <c:v>298.77</c:v>
                </c:pt>
                <c:pt idx="2">
                  <c:v>303.25</c:v>
                </c:pt>
                <c:pt idx="3">
                  <c:v>301.57</c:v>
                </c:pt>
                <c:pt idx="4">
                  <c:v>567.72</c:v>
                </c:pt>
              </c:numCache>
            </c:numRef>
          </c:val>
          <c:extLst>
            <c:ext xmlns:c16="http://schemas.microsoft.com/office/drawing/2014/chart" uri="{C3380CC4-5D6E-409C-BE32-E72D297353CC}">
              <c16:uniqueId val="{00000000-9E25-428D-A4AF-66BA5BDB93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E25-428D-A4AF-66BA5BDB93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相良村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4260</v>
      </c>
      <c r="AM8" s="51"/>
      <c r="AN8" s="51"/>
      <c r="AO8" s="51"/>
      <c r="AP8" s="51"/>
      <c r="AQ8" s="51"/>
      <c r="AR8" s="51"/>
      <c r="AS8" s="51"/>
      <c r="AT8" s="46">
        <f>データ!T6</f>
        <v>94.54</v>
      </c>
      <c r="AU8" s="46"/>
      <c r="AV8" s="46"/>
      <c r="AW8" s="46"/>
      <c r="AX8" s="46"/>
      <c r="AY8" s="46"/>
      <c r="AZ8" s="46"/>
      <c r="BA8" s="46"/>
      <c r="BB8" s="46">
        <f>データ!U6</f>
        <v>45.06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96.53</v>
      </c>
      <c r="Q10" s="46"/>
      <c r="R10" s="46"/>
      <c r="S10" s="46"/>
      <c r="T10" s="46"/>
      <c r="U10" s="46"/>
      <c r="V10" s="46"/>
      <c r="W10" s="46">
        <f>データ!Q6</f>
        <v>90</v>
      </c>
      <c r="X10" s="46"/>
      <c r="Y10" s="46"/>
      <c r="Z10" s="46"/>
      <c r="AA10" s="46"/>
      <c r="AB10" s="46"/>
      <c r="AC10" s="46"/>
      <c r="AD10" s="51">
        <f>データ!R6</f>
        <v>3060</v>
      </c>
      <c r="AE10" s="51"/>
      <c r="AF10" s="51"/>
      <c r="AG10" s="51"/>
      <c r="AH10" s="51"/>
      <c r="AI10" s="51"/>
      <c r="AJ10" s="51"/>
      <c r="AK10" s="2"/>
      <c r="AL10" s="51">
        <f>データ!V6</f>
        <v>4089</v>
      </c>
      <c r="AM10" s="51"/>
      <c r="AN10" s="51"/>
      <c r="AO10" s="51"/>
      <c r="AP10" s="51"/>
      <c r="AQ10" s="51"/>
      <c r="AR10" s="51"/>
      <c r="AS10" s="51"/>
      <c r="AT10" s="46">
        <f>データ!W6</f>
        <v>4.01</v>
      </c>
      <c r="AU10" s="46"/>
      <c r="AV10" s="46"/>
      <c r="AW10" s="46"/>
      <c r="AX10" s="46"/>
      <c r="AY10" s="46"/>
      <c r="AZ10" s="46"/>
      <c r="BA10" s="46"/>
      <c r="BB10" s="46">
        <f>データ!X6</f>
        <v>1019.7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YH+PwsdPG17On37Oj6MG8iA3kfk0y23762JTxh8bqSYJWxxmnZUaMWdYrWz34Zx+WlObLyGMpEa7hel0/TiCPA==" saltValue="LsVfPZsCHJECgDJfuaRq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435104</v>
      </c>
      <c r="D6" s="33">
        <f t="shared" si="3"/>
        <v>47</v>
      </c>
      <c r="E6" s="33">
        <f t="shared" si="3"/>
        <v>17</v>
      </c>
      <c r="F6" s="33">
        <f t="shared" si="3"/>
        <v>5</v>
      </c>
      <c r="G6" s="33">
        <f t="shared" si="3"/>
        <v>0</v>
      </c>
      <c r="H6" s="33" t="str">
        <f t="shared" si="3"/>
        <v>熊本県　相良村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96.53</v>
      </c>
      <c r="Q6" s="34">
        <f t="shared" si="3"/>
        <v>90</v>
      </c>
      <c r="R6" s="34">
        <f t="shared" si="3"/>
        <v>3060</v>
      </c>
      <c r="S6" s="34">
        <f t="shared" si="3"/>
        <v>4260</v>
      </c>
      <c r="T6" s="34">
        <f t="shared" si="3"/>
        <v>94.54</v>
      </c>
      <c r="U6" s="34">
        <f t="shared" si="3"/>
        <v>45.06</v>
      </c>
      <c r="V6" s="34">
        <f t="shared" si="3"/>
        <v>4089</v>
      </c>
      <c r="W6" s="34">
        <f t="shared" si="3"/>
        <v>4.01</v>
      </c>
      <c r="X6" s="34">
        <f t="shared" si="3"/>
        <v>1019.7</v>
      </c>
      <c r="Y6" s="35">
        <f>IF(Y7="",NA(),Y7)</f>
        <v>97.32</v>
      </c>
      <c r="Z6" s="35">
        <f t="shared" ref="Z6:AH6" si="4">IF(Z7="",NA(),Z7)</f>
        <v>96.78</v>
      </c>
      <c r="AA6" s="35">
        <f t="shared" si="4"/>
        <v>96.13</v>
      </c>
      <c r="AB6" s="35">
        <f t="shared" si="4"/>
        <v>95.04</v>
      </c>
      <c r="AC6" s="35">
        <f t="shared" si="4"/>
        <v>90.28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526.59</v>
      </c>
      <c r="BG6" s="35">
        <f t="shared" ref="BG6:BO6" si="7">IF(BG7="",NA(),BG7)</f>
        <v>7.72</v>
      </c>
      <c r="BH6" s="35">
        <f t="shared" si="7"/>
        <v>7.93</v>
      </c>
      <c r="BI6" s="35">
        <f t="shared" si="7"/>
        <v>5.0199999999999996</v>
      </c>
      <c r="BJ6" s="35">
        <f t="shared" si="7"/>
        <v>17.82</v>
      </c>
      <c r="BK6" s="35">
        <f t="shared" si="7"/>
        <v>974.93</v>
      </c>
      <c r="BL6" s="35">
        <f t="shared" si="7"/>
        <v>855.8</v>
      </c>
      <c r="BM6" s="35">
        <f t="shared" si="7"/>
        <v>789.46</v>
      </c>
      <c r="BN6" s="35">
        <f t="shared" si="7"/>
        <v>826.83</v>
      </c>
      <c r="BO6" s="35">
        <f t="shared" si="7"/>
        <v>867.83</v>
      </c>
      <c r="BP6" s="34" t="str">
        <f>IF(BP7="","",IF(BP7="-","【-】","【"&amp;SUBSTITUTE(TEXT(BP7,"#,##0.00"),"-","△")&amp;"】"))</f>
        <v>【832.52】</v>
      </c>
      <c r="BQ6" s="35">
        <f>IF(BQ7="",NA(),BQ7)</f>
        <v>64.3</v>
      </c>
      <c r="BR6" s="35">
        <f t="shared" ref="BR6:BZ6" si="8">IF(BR7="",NA(),BR7)</f>
        <v>58.01</v>
      </c>
      <c r="BS6" s="35">
        <f t="shared" si="8"/>
        <v>57.44</v>
      </c>
      <c r="BT6" s="35">
        <f t="shared" si="8"/>
        <v>61.69</v>
      </c>
      <c r="BU6" s="35">
        <f t="shared" si="8"/>
        <v>27.16</v>
      </c>
      <c r="BV6" s="35">
        <f t="shared" si="8"/>
        <v>55.32</v>
      </c>
      <c r="BW6" s="35">
        <f t="shared" si="8"/>
        <v>59.8</v>
      </c>
      <c r="BX6" s="35">
        <f t="shared" si="8"/>
        <v>57.77</v>
      </c>
      <c r="BY6" s="35">
        <f t="shared" si="8"/>
        <v>57.31</v>
      </c>
      <c r="BZ6" s="35">
        <f t="shared" si="8"/>
        <v>57.08</v>
      </c>
      <c r="CA6" s="34" t="str">
        <f>IF(CA7="","",IF(CA7="-","【-】","【"&amp;SUBSTITUTE(TEXT(CA7,"#,##0.00"),"-","△")&amp;"】"))</f>
        <v>【60.94】</v>
      </c>
      <c r="CB6" s="35">
        <f>IF(CB7="",NA(),CB7)</f>
        <v>250.1</v>
      </c>
      <c r="CC6" s="35">
        <f t="shared" ref="CC6:CK6" si="9">IF(CC7="",NA(),CC7)</f>
        <v>298.77</v>
      </c>
      <c r="CD6" s="35">
        <f t="shared" si="9"/>
        <v>303.25</v>
      </c>
      <c r="CE6" s="35">
        <f t="shared" si="9"/>
        <v>301.57</v>
      </c>
      <c r="CF6" s="35">
        <f t="shared" si="9"/>
        <v>567.72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45.76</v>
      </c>
      <c r="CN6" s="35">
        <f t="shared" ref="CN6:CV6" si="10">IF(CN7="",NA(),CN7)</f>
        <v>42.86</v>
      </c>
      <c r="CO6" s="35">
        <f t="shared" si="10"/>
        <v>42.86</v>
      </c>
      <c r="CP6" s="35">
        <f t="shared" si="10"/>
        <v>41.59</v>
      </c>
      <c r="CQ6" s="35">
        <f t="shared" si="10"/>
        <v>42.6</v>
      </c>
      <c r="CR6" s="35">
        <f t="shared" si="10"/>
        <v>60.65</v>
      </c>
      <c r="CS6" s="35">
        <f t="shared" si="10"/>
        <v>51.75</v>
      </c>
      <c r="CT6" s="35">
        <f t="shared" si="10"/>
        <v>50.68</v>
      </c>
      <c r="CU6" s="35">
        <f t="shared" si="10"/>
        <v>50.14</v>
      </c>
      <c r="CV6" s="35">
        <f t="shared" si="10"/>
        <v>54.83</v>
      </c>
      <c r="CW6" s="34" t="str">
        <f>IF(CW7="","",IF(CW7="-","【-】","【"&amp;SUBSTITUTE(TEXT(CW7,"#,##0.00"),"-","△")&amp;"】"))</f>
        <v>【54.84】</v>
      </c>
      <c r="CX6" s="35">
        <f>IF(CX7="",NA(),CX7)</f>
        <v>62.03</v>
      </c>
      <c r="CY6" s="35">
        <f t="shared" ref="CY6:DG6" si="11">IF(CY7="",NA(),CY7)</f>
        <v>62.97</v>
      </c>
      <c r="CZ6" s="35">
        <f t="shared" si="11"/>
        <v>64.16</v>
      </c>
      <c r="DA6" s="35">
        <f t="shared" si="11"/>
        <v>65.61</v>
      </c>
      <c r="DB6" s="35">
        <f t="shared" si="11"/>
        <v>67.72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435104</v>
      </c>
      <c r="D7" s="37">
        <v>47</v>
      </c>
      <c r="E7" s="37">
        <v>17</v>
      </c>
      <c r="F7" s="37">
        <v>5</v>
      </c>
      <c r="G7" s="37">
        <v>0</v>
      </c>
      <c r="H7" s="37" t="s">
        <v>99</v>
      </c>
      <c r="I7" s="37" t="s">
        <v>100</v>
      </c>
      <c r="J7" s="37" t="s">
        <v>101</v>
      </c>
      <c r="K7" s="37" t="s">
        <v>102</v>
      </c>
      <c r="L7" s="37" t="s">
        <v>103</v>
      </c>
      <c r="M7" s="37" t="s">
        <v>104</v>
      </c>
      <c r="N7" s="38" t="s">
        <v>105</v>
      </c>
      <c r="O7" s="38" t="s">
        <v>106</v>
      </c>
      <c r="P7" s="38">
        <v>96.53</v>
      </c>
      <c r="Q7" s="38">
        <v>90</v>
      </c>
      <c r="R7" s="38">
        <v>3060</v>
      </c>
      <c r="S7" s="38">
        <v>4260</v>
      </c>
      <c r="T7" s="38">
        <v>94.54</v>
      </c>
      <c r="U7" s="38">
        <v>45.06</v>
      </c>
      <c r="V7" s="38">
        <v>4089</v>
      </c>
      <c r="W7" s="38">
        <v>4.01</v>
      </c>
      <c r="X7" s="38">
        <v>1019.7</v>
      </c>
      <c r="Y7" s="38">
        <v>97.32</v>
      </c>
      <c r="Z7" s="38">
        <v>96.78</v>
      </c>
      <c r="AA7" s="38">
        <v>96.13</v>
      </c>
      <c r="AB7" s="38">
        <v>95.04</v>
      </c>
      <c r="AC7" s="38">
        <v>90.28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526.59</v>
      </c>
      <c r="BG7" s="38">
        <v>7.72</v>
      </c>
      <c r="BH7" s="38">
        <v>7.93</v>
      </c>
      <c r="BI7" s="38">
        <v>5.0199999999999996</v>
      </c>
      <c r="BJ7" s="38">
        <v>17.82</v>
      </c>
      <c r="BK7" s="38">
        <v>974.93</v>
      </c>
      <c r="BL7" s="38">
        <v>855.8</v>
      </c>
      <c r="BM7" s="38">
        <v>789.46</v>
      </c>
      <c r="BN7" s="38">
        <v>826.83</v>
      </c>
      <c r="BO7" s="38">
        <v>867.83</v>
      </c>
      <c r="BP7" s="38">
        <v>832.52</v>
      </c>
      <c r="BQ7" s="38">
        <v>64.3</v>
      </c>
      <c r="BR7" s="38">
        <v>58.01</v>
      </c>
      <c r="BS7" s="38">
        <v>57.44</v>
      </c>
      <c r="BT7" s="38">
        <v>61.69</v>
      </c>
      <c r="BU7" s="38">
        <v>27.16</v>
      </c>
      <c r="BV7" s="38">
        <v>55.32</v>
      </c>
      <c r="BW7" s="38">
        <v>59.8</v>
      </c>
      <c r="BX7" s="38">
        <v>57.77</v>
      </c>
      <c r="BY7" s="38">
        <v>57.31</v>
      </c>
      <c r="BZ7" s="38">
        <v>57.08</v>
      </c>
      <c r="CA7" s="38">
        <v>60.94</v>
      </c>
      <c r="CB7" s="38">
        <v>250.1</v>
      </c>
      <c r="CC7" s="38">
        <v>298.77</v>
      </c>
      <c r="CD7" s="38">
        <v>303.25</v>
      </c>
      <c r="CE7" s="38">
        <v>301.57</v>
      </c>
      <c r="CF7" s="38">
        <v>567.72</v>
      </c>
      <c r="CG7" s="38">
        <v>283.17</v>
      </c>
      <c r="CH7" s="38">
        <v>263.76</v>
      </c>
      <c r="CI7" s="38">
        <v>274.35000000000002</v>
      </c>
      <c r="CJ7" s="38">
        <v>273.52</v>
      </c>
      <c r="CK7" s="38">
        <v>274.99</v>
      </c>
      <c r="CL7" s="38">
        <v>253.04</v>
      </c>
      <c r="CM7" s="38">
        <v>45.76</v>
      </c>
      <c r="CN7" s="38">
        <v>42.86</v>
      </c>
      <c r="CO7" s="38">
        <v>42.86</v>
      </c>
      <c r="CP7" s="38">
        <v>41.59</v>
      </c>
      <c r="CQ7" s="38">
        <v>42.6</v>
      </c>
      <c r="CR7" s="38">
        <v>60.65</v>
      </c>
      <c r="CS7" s="38">
        <v>51.75</v>
      </c>
      <c r="CT7" s="38">
        <v>50.68</v>
      </c>
      <c r="CU7" s="38">
        <v>50.14</v>
      </c>
      <c r="CV7" s="38">
        <v>54.83</v>
      </c>
      <c r="CW7" s="38">
        <v>54.84</v>
      </c>
      <c r="CX7" s="38">
        <v>62.03</v>
      </c>
      <c r="CY7" s="38">
        <v>62.97</v>
      </c>
      <c r="CZ7" s="38">
        <v>64.16</v>
      </c>
      <c r="DA7" s="38">
        <v>65.61</v>
      </c>
      <c r="DB7" s="38">
        <v>67.72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2022-02-14T01:02:22Z</cp:lastPrinted>
  <dcterms:created xsi:type="dcterms:W3CDTF">2021-12-03T08:03:10Z</dcterms:created>
  <dcterms:modified xsi:type="dcterms:W3CDTF">2022-02-16T07:42:30Z</dcterms:modified>
  <cp:category/>
</cp:coreProperties>
</file>