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UKjUbbIoy5zRGnQo/ysiOT5hn/XL38Bw4QHP10RvPl0yB9mVIyJyh8E+bqE6leIOnPlai7CxiUri2ljsY/72bA==" workbookSaltValue="jmQ/vCOXwXv4qV4fn5fmU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<sst xmlns="http://schemas.openxmlformats.org/spreadsheetml/2006/main" count="236" uniqueCount="120">
  <si>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</si>
  <si>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</si>
  <si>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</si>
  <si>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</si>
  <si>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</si>
  <si>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</si>
  <si>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</si>
  <si>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</si>
  <si>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</si>
  <si>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</si>
  <si>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</si>
  <si>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</si>
  <si>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</si>
  <si>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</si>
  <si>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</si>
  <si>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</si>
  <si>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</si>
  <si>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</si>
  <si>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</si>
  <si>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</si>
  <si>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</si>
  <si>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</si>
  <si>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</si>
  <si>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</si>
  <si>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</si>
  <si>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</si>
  <si>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</si>
  <si>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</si>
  <si>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</si>
  <si>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</si>
  <si>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</si>
  <si>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</si>
  <si>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</si>
  <si>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</si>
  <si>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</si>
  <si>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</si>
  <si>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</si>
  <si>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</si>
  <si>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</si>
  <si>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</si>
  <si>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</si>
  <si>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</si>
  <si>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</si>
  <si>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</si>
  <si>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</si>
  <si>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</si>
  <si>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</si>
  <si>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</si>
  <si>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</si>
  <si>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</si>
  <si>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</si>
  <si>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</si>
  <si>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</si>
  <si>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</si>
  <si>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</si>
  <si>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</si>
  <si>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</si>
  <si>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</si>
  <si>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</si>
  <si>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</si>
  <si>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</si>
  <si>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</si>
  <si>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</si>
  <si>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</si>
  <si>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</si>
  <si>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</si>
  <si>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</si>
  <si>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</si>
  <si>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</si>
  <si>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</si>
  <si>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</si>
  <si>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</si>
  <si>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</si>
  <si>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</si>
  <si>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</si>
  <si>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</si>
  <si>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</si>
  <si>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</si>
  <si>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</si>
  <si>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</si>
  <si>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</si>
  <si>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</si>
  <si>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</si>
  <si>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</si>
  <si>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</si>
  <si>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</si>
  <si>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</si>
  <si>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</si>
  <si>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</si>
  <si>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</si>
  <si>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</si>
  <si>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</si>
  <si>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</si>
  <si>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</si>
  <si>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</si>
  <si>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</si>
  <si>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</si>
  <si>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</si>
  <si>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</si>
  <si>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</si>
  <si>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</si>
  <si>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</si>
  <si>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</si>
  <si>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</si>
  <si>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</si>
  <si>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</si>
  <si>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</si>
  <si>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</si>
  <si>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</si>
  <si>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</si>
  <si>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</si>
  <si>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</si>
  <si>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</si>
  <si>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</si>
  <si>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</si>
  <si>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</si>
  <si>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</si>
  <si>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供用開始から16年が経過し、既に対応年数を超えている機器・機械もある。今後は最適整備構想並びに、令和3年度策定の事業計画に基づいた適正な老朽化対策及び機能強化を行っていく。</t>
    <rPh sb="0" eb="2">
      <t>キョウヨウ</t>
    </rPh>
    <rPh sb="2" eb="4">
      <t>カイシ</t>
    </rPh>
    <rPh sb="8" eb="9">
      <t>ネン</t>
    </rPh>
    <rPh sb="10" eb="12">
      <t>ケイカ</t>
    </rPh>
    <rPh sb="14" eb="15">
      <t>スデ</t>
    </rPh>
    <rPh sb="16" eb="18">
      <t>タイオウ</t>
    </rPh>
    <rPh sb="18" eb="20">
      <t>ネンスウ</t>
    </rPh>
    <rPh sb="21" eb="22">
      <t>コ</t>
    </rPh>
    <rPh sb="26" eb="28">
      <t>キキ</t>
    </rPh>
    <rPh sb="29" eb="31">
      <t>キカイ</t>
    </rPh>
    <rPh sb="35" eb="37">
      <t>コンゴ</t>
    </rPh>
    <rPh sb="38" eb="40">
      <t>サイテキ</t>
    </rPh>
    <rPh sb="40" eb="42">
      <t>セイビ</t>
    </rPh>
    <rPh sb="42" eb="44">
      <t>コウソウ</t>
    </rPh>
    <rPh sb="44" eb="45">
      <t>ナラ</t>
    </rPh>
    <rPh sb="48" eb="50">
      <t>レイワ</t>
    </rPh>
    <rPh sb="51" eb="53">
      <t>ネンド</t>
    </rPh>
    <rPh sb="53" eb="55">
      <t>サクテイ</t>
    </rPh>
    <rPh sb="56" eb="58">
      <t>ジギョウ</t>
    </rPh>
    <rPh sb="58" eb="60">
      <t>ケイカク</t>
    </rPh>
    <rPh sb="61" eb="62">
      <t>モト</t>
    </rPh>
    <rPh sb="65" eb="67">
      <t>テキセイ</t>
    </rPh>
    <rPh sb="68" eb="71">
      <t>ロウキュウカ</t>
    </rPh>
    <rPh sb="71" eb="73">
      <t>タイサク</t>
    </rPh>
    <rPh sb="73" eb="74">
      <t>オヨ</t>
    </rPh>
    <rPh sb="75" eb="77">
      <t>キノウ</t>
    </rPh>
    <rPh sb="77" eb="79">
      <t>キョウカ</t>
    </rPh>
    <rPh sb="80" eb="81">
      <t>オコナ</t>
    </rPh>
    <phoneticPr fontId="4"/>
  </si>
  <si>
    <t>①収益的収支比率が昨年度より減少しているが、営業外収益（国庫補助金、一般会計繰入金）が減少したためである。
④企業債残高対事業規模比率が昨年度より増加しているが、その要因としては令和2年度に起債事業を実施したことで比率が悪化したためである。
⑤経費回収率は微増したが、依然として平均値を下回っている。要因としては使用料収入に対して汚水処理費（手数料、修繕費等）が増加傾向にあるためである。100%に近づくように経営改善を図る必要がある。
⑥汚水処理原価は昨年度より減少しているが、平均よりも高い。維持管理費の削減や使用料の改定等による経営改善に取り組む必要がある。
⑦施設利用率は昨年度より微増であるが、ほぼ変更がない。
⑧水洗化率は昨年度とほぼ変わらないが、少子高齢化による人口減少が見込まれるため、同様に低下することが見込まれる。引き続き水洗化率向上に取り組む必要がある。</t>
    <rPh sb="1" eb="4">
      <t>シュウエキテキ</t>
    </rPh>
    <rPh sb="4" eb="6">
      <t>シュウシ</t>
    </rPh>
    <rPh sb="6" eb="8">
      <t>ヒリツ</t>
    </rPh>
    <rPh sb="9" eb="12">
      <t>サクネンド</t>
    </rPh>
    <rPh sb="14" eb="16">
      <t>ゲンショウ</t>
    </rPh>
    <rPh sb="22" eb="25">
      <t>エイギョウガイ</t>
    </rPh>
    <rPh sb="25" eb="27">
      <t>シュウエキ</t>
    </rPh>
    <rPh sb="28" eb="30">
      <t>コッコ</t>
    </rPh>
    <rPh sb="30" eb="33">
      <t>ホジョキン</t>
    </rPh>
    <rPh sb="34" eb="36">
      <t>イッパン</t>
    </rPh>
    <rPh sb="36" eb="38">
      <t>カイケイ</t>
    </rPh>
    <rPh sb="38" eb="40">
      <t>クリイレ</t>
    </rPh>
    <rPh sb="40" eb="41">
      <t>キン</t>
    </rPh>
    <rPh sb="43" eb="45">
      <t>ゲンショウ</t>
    </rPh>
    <rPh sb="55" eb="57">
      <t>キギョウ</t>
    </rPh>
    <rPh sb="57" eb="58">
      <t>サイ</t>
    </rPh>
    <rPh sb="58" eb="60">
      <t>ザンダカ</t>
    </rPh>
    <rPh sb="60" eb="61">
      <t>タイ</t>
    </rPh>
    <rPh sb="61" eb="63">
      <t>ジギョウ</t>
    </rPh>
    <rPh sb="63" eb="65">
      <t>キボ</t>
    </rPh>
    <rPh sb="65" eb="67">
      <t>ヒリツ</t>
    </rPh>
    <rPh sb="83" eb="85">
      <t>ヨウイン</t>
    </rPh>
    <rPh sb="89" eb="91">
      <t>レイワ</t>
    </rPh>
    <rPh sb="92" eb="94">
      <t>ネンド</t>
    </rPh>
    <rPh sb="107" eb="109">
      <t>ヒリツ</t>
    </rPh>
    <rPh sb="110" eb="112">
      <t>アッカ</t>
    </rPh>
    <rPh sb="122" eb="124">
      <t>ケイヒ</t>
    </rPh>
    <rPh sb="124" eb="126">
      <t>カイシュウ</t>
    </rPh>
    <rPh sb="126" eb="127">
      <t>リツ</t>
    </rPh>
    <rPh sb="128" eb="130">
      <t>ビゾウ</t>
    </rPh>
    <rPh sb="134" eb="136">
      <t>イゼン</t>
    </rPh>
    <rPh sb="139" eb="142">
      <t>ヘイキンチ</t>
    </rPh>
    <rPh sb="143" eb="145">
      <t>シタマワ</t>
    </rPh>
    <rPh sb="150" eb="152">
      <t>ヨウイン</t>
    </rPh>
    <rPh sb="156" eb="159">
      <t>シヨウリョウ</t>
    </rPh>
    <rPh sb="159" eb="161">
      <t>シュウニュウ</t>
    </rPh>
    <rPh sb="162" eb="163">
      <t>タイ</t>
    </rPh>
    <rPh sb="165" eb="167">
      <t>オスイ</t>
    </rPh>
    <rPh sb="167" eb="169">
      <t>ショリ</t>
    </rPh>
    <rPh sb="169" eb="170">
      <t>ヒ</t>
    </rPh>
    <rPh sb="171" eb="174">
      <t>テスウリョウ</t>
    </rPh>
    <rPh sb="175" eb="178">
      <t>シュウゼンヒ</t>
    </rPh>
    <rPh sb="178" eb="179">
      <t>トウ</t>
    </rPh>
    <rPh sb="181" eb="183">
      <t>ゾウカ</t>
    </rPh>
    <rPh sb="183" eb="185">
      <t>ケイコウ</t>
    </rPh>
    <rPh sb="199" eb="200">
      <t>チカ</t>
    </rPh>
    <rPh sb="205" eb="207">
      <t>ケイエイ</t>
    </rPh>
    <rPh sb="207" eb="209">
      <t>カイゼン</t>
    </rPh>
    <rPh sb="210" eb="211">
      <t>ハカ</t>
    </rPh>
    <rPh sb="212" eb="214">
      <t>ヒツヨウ</t>
    </rPh>
    <rPh sb="220" eb="222">
      <t>オスイ</t>
    </rPh>
    <rPh sb="222" eb="224">
      <t>ショリ</t>
    </rPh>
    <rPh sb="224" eb="226">
      <t>ゲンカ</t>
    </rPh>
    <rPh sb="227" eb="230">
      <t>サクネンド</t>
    </rPh>
    <rPh sb="232" eb="234">
      <t>ゲンショウ</t>
    </rPh>
    <rPh sb="240" eb="242">
      <t>ヘイキン</t>
    </rPh>
    <rPh sb="245" eb="246">
      <t>タカ</t>
    </rPh>
    <rPh sb="248" eb="250">
      <t>イジ</t>
    </rPh>
    <rPh sb="250" eb="253">
      <t>カンリヒ</t>
    </rPh>
    <rPh sb="254" eb="256">
      <t>サクゲン</t>
    </rPh>
    <rPh sb="257" eb="260">
      <t>シヨウリョウ</t>
    </rPh>
    <rPh sb="261" eb="263">
      <t>カイテイ</t>
    </rPh>
    <rPh sb="263" eb="264">
      <t>トウ</t>
    </rPh>
    <rPh sb="267" eb="269">
      <t>ケイエイ</t>
    </rPh>
    <rPh sb="269" eb="271">
      <t>カイゼン</t>
    </rPh>
    <rPh sb="272" eb="273">
      <t>ト</t>
    </rPh>
    <rPh sb="274" eb="275">
      <t>ク</t>
    </rPh>
    <rPh sb="276" eb="278">
      <t>ヒツヨウ</t>
    </rPh>
    <rPh sb="284" eb="286">
      <t>シセツ</t>
    </rPh>
    <rPh sb="286" eb="288">
      <t>リヨウ</t>
    </rPh>
    <rPh sb="288" eb="289">
      <t>リツ</t>
    </rPh>
    <rPh sb="290" eb="293">
      <t>サクネンド</t>
    </rPh>
    <rPh sb="295" eb="297">
      <t>ビゾウ</t>
    </rPh>
    <rPh sb="304" eb="306">
      <t>ヘンコウ</t>
    </rPh>
    <rPh sb="312" eb="315">
      <t>スイセンカ</t>
    </rPh>
    <rPh sb="315" eb="316">
      <t>リツ</t>
    </rPh>
    <rPh sb="317" eb="319">
      <t>サクネン</t>
    </rPh>
    <rPh sb="319" eb="320">
      <t>ド</t>
    </rPh>
    <rPh sb="323" eb="324">
      <t>カ</t>
    </rPh>
    <rPh sb="330" eb="332">
      <t>ショウシ</t>
    </rPh>
    <rPh sb="332" eb="335">
      <t>コウレイカ</t>
    </rPh>
    <rPh sb="338" eb="340">
      <t>ジンコウ</t>
    </rPh>
    <rPh sb="340" eb="342">
      <t>ゲンショウ</t>
    </rPh>
    <rPh sb="343" eb="345">
      <t>ミコ</t>
    </rPh>
    <rPh sb="351" eb="353">
      <t>ドウヨウ</t>
    </rPh>
    <rPh sb="354" eb="356">
      <t>テイカ</t>
    </rPh>
    <rPh sb="361" eb="363">
      <t>ミコ</t>
    </rPh>
    <rPh sb="367" eb="368">
      <t>ヒ</t>
    </rPh>
    <rPh sb="369" eb="370">
      <t>ツヅ</t>
    </rPh>
    <rPh sb="371" eb="374">
      <t>スイセンカ</t>
    </rPh>
    <rPh sb="374" eb="375">
      <t>リツ</t>
    </rPh>
    <rPh sb="375" eb="377">
      <t>コウジョウ</t>
    </rPh>
    <rPh sb="378" eb="379">
      <t>ト</t>
    </rPh>
    <rPh sb="380" eb="381">
      <t>ク</t>
    </rPh>
    <rPh sb="382" eb="384">
      <t>ヒツヨウ</t>
    </rPh>
    <phoneticPr fontId="4"/>
  </si>
  <si>
    <t>施設の老朽化に伴い維持管理費の増加が見込まれ、経営的には厳しくなることが予想される。現状でも使用料収入だけでは賄えていないため、使用料の見直しの検討も必要である。また、令和2年度に策定した経営戦略に基づき、施設の更新を適正に行い維持管理費の削減もあわせて取り組む必要がある。</t>
    <rPh sb="0" eb="2">
      <t>シセツ</t>
    </rPh>
    <rPh sb="3" eb="6">
      <t>ロウキュウカ</t>
    </rPh>
    <rPh sb="7" eb="8">
      <t>トモナ</t>
    </rPh>
    <rPh sb="9" eb="11">
      <t>イジ</t>
    </rPh>
    <rPh sb="11" eb="13">
      <t>カンリ</t>
    </rPh>
    <rPh sb="106" eb="10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</si>
</sst>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F-4319-B5E8-55EC3D80D8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formatCode="#,##0.00;&quot;△&quot;#,##0.00;&quot;-&quot;">
                  <c:v>0.25</c:v>
                </c:pt>
              </c:numCache>
            </c:numRef>
          </c:val>
          <c:smooth val="0"/>
          <c:extLst>
            <c:ext xmlns:c16="http://schemas.microsoft.com/office/drawing/2014/chart" uri="{C3380CC4-5D6E-409C-BE32-E72D297353CC}">
              <c16:uniqueId val="{00000001-8F9F-4319-B5E8-55EC3D80D8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41.37</c:v>
                </c:pt>
                <c:pt idx="1">
                  <c:v>43.04</c:v>
                </c:pt>
                <c:pt idx="2">
                  <c:v>41.37</c:v>
                </c:pt>
                <c:pt idx="3">
                  <c:v>41.37</c:v>
                </c:pt>
                <c:pt idx="4">
                  <c:v>44.07</c:v>
                </c:pt>
              </c:numCache>
            </c:numRef>
          </c:val>
          <c:extLst>
            <c:ext xmlns:c16="http://schemas.microsoft.com/office/drawing/2014/chart" uri="{C3380CC4-5D6E-409C-BE32-E72D297353CC}">
              <c16:uniqueId val="{00000000-734D-4EA4-98E1-E41B075CD6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54.83</c:v>
                </c:pt>
              </c:numCache>
            </c:numRef>
          </c:val>
          <c:smooth val="0"/>
          <c:extLst>
            <c:ext xmlns:c16="http://schemas.microsoft.com/office/drawing/2014/chart" uri="{C3380CC4-5D6E-409C-BE32-E72D297353CC}">
              <c16:uniqueId val="{00000001-734D-4EA4-98E1-E41B075CD6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92.42</c:v>
                </c:pt>
                <c:pt idx="1">
                  <c:v>86.03</c:v>
                </c:pt>
                <c:pt idx="2">
                  <c:v>93.97</c:v>
                </c:pt>
                <c:pt idx="3">
                  <c:v>92.71</c:v>
                </c:pt>
                <c:pt idx="4">
                  <c:v>93.76</c:v>
                </c:pt>
              </c:numCache>
            </c:numRef>
          </c:val>
          <c:extLst>
            <c:ext xmlns:c16="http://schemas.microsoft.com/office/drawing/2014/chart" uri="{C3380CC4-5D6E-409C-BE32-E72D297353CC}">
              <c16:uniqueId val="{00000000-A72D-4206-8CA2-4CDEA7D35C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84.7</c:v>
                </c:pt>
              </c:numCache>
            </c:numRef>
          </c:val>
          <c:smooth val="0"/>
          <c:extLst>
            <c:ext xmlns:c16="http://schemas.microsoft.com/office/drawing/2014/chart" uri="{C3380CC4-5D6E-409C-BE32-E72D297353CC}">
              <c16:uniqueId val="{00000001-A72D-4206-8CA2-4CDEA7D35C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96.13</c:v>
                </c:pt>
                <c:pt idx="1">
                  <c:v>99.22</c:v>
                </c:pt>
                <c:pt idx="2">
                  <c:v>102.65</c:v>
                </c:pt>
                <c:pt idx="3">
                  <c:v>106.61</c:v>
                </c:pt>
                <c:pt idx="4">
                  <c:v>81.95</c:v>
                </c:pt>
              </c:numCache>
            </c:numRef>
          </c:val>
          <c:extLst>
            <c:ext xmlns:c16="http://schemas.microsoft.com/office/drawing/2014/chart" uri="{C3380CC4-5D6E-409C-BE32-E72D297353CC}">
              <c16:uniqueId val="{00000000-1D61-4EA7-AE25-7BFD417E19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61-4EA7-AE25-7BFD417E19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F-44D7-866B-44D17D3FA0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F-44D7-866B-44D17D3FA0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A-49AA-9F2A-B70180CB7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A-49AA-9F2A-B70180CB7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2-4903-A644-677AC7A35D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2-4903-A644-677AC7A35D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7-4DEC-A958-93A5AD733C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7-4DEC-A958-93A5AD733C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411.12</c:v>
                </c:pt>
                <c:pt idx="1">
                  <c:v>453.48</c:v>
                </c:pt>
                <c:pt idx="2">
                  <c:v>400.96</c:v>
                </c:pt>
                <c:pt idx="3">
                  <c:v>406.04</c:v>
                </c:pt>
                <c:pt idx="4">
                  <c:v>662.56</c:v>
                </c:pt>
              </c:numCache>
            </c:numRef>
          </c:val>
          <c:extLst>
            <c:ext xmlns:c16="http://schemas.microsoft.com/office/drawing/2014/chart" uri="{C3380CC4-5D6E-409C-BE32-E72D297353CC}">
              <c16:uniqueId val="{00000000-4B0F-47DD-B64D-393B5D4BD8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867.83</c:v>
                </c:pt>
              </c:numCache>
            </c:numRef>
          </c:val>
          <c:smooth val="0"/>
          <c:extLst>
            <c:ext xmlns:c16="http://schemas.microsoft.com/office/drawing/2014/chart" uri="{C3380CC4-5D6E-409C-BE32-E72D297353CC}">
              <c16:uniqueId val="{00000001-4B0F-47DD-B64D-393B5D4BD8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55.76</c:v>
                </c:pt>
                <c:pt idx="1">
                  <c:v>52.21</c:v>
                </c:pt>
                <c:pt idx="2">
                  <c:v>44.83</c:v>
                </c:pt>
                <c:pt idx="3">
                  <c:v>43.66</c:v>
                </c:pt>
                <c:pt idx="4">
                  <c:v>47.69</c:v>
                </c:pt>
              </c:numCache>
            </c:numRef>
          </c:val>
          <c:extLst>
            <c:ext xmlns:c16="http://schemas.microsoft.com/office/drawing/2014/chart" uri="{C3380CC4-5D6E-409C-BE32-E72D297353CC}">
              <c16:uniqueId val="{00000000-CBC9-49D0-A761-3541A05850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57.08</c:v>
                </c:pt>
              </c:numCache>
            </c:numRef>
          </c:val>
          <c:smooth val="0"/>
          <c:extLst>
            <c:ext xmlns:c16="http://schemas.microsoft.com/office/drawing/2014/chart" uri="{C3380CC4-5D6E-409C-BE32-E72D297353CC}">
              <c16:uniqueId val="{00000001-CBC9-49D0-A761-3541A05850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293.35000000000002</c:v>
                </c:pt>
                <c:pt idx="1">
                  <c:v>304.2</c:v>
                </c:pt>
                <c:pt idx="2">
                  <c:v>387.89</c:v>
                </c:pt>
                <c:pt idx="3">
                  <c:v>402.61</c:v>
                </c:pt>
                <c:pt idx="4">
                  <c:v>353.37</c:v>
                </c:pt>
              </c:numCache>
            </c:numRef>
          </c:val>
          <c:extLst>
            <c:ext xmlns:c16="http://schemas.microsoft.com/office/drawing/2014/chart" uri="{C3380CC4-5D6E-409C-BE32-E72D297353CC}">
              <c16:uniqueId val="{00000000-A6EE-4338-95A1-A815C464AD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274.99</c:v>
                </c:pt>
              </c:numCache>
            </c:numRef>
          </c:val>
          <c:smooth val="0"/>
          <c:extLst>
            <c:ext xmlns:c16="http://schemas.microsoft.com/office/drawing/2014/chart" uri="{C3380CC4-5D6E-409C-BE32-E72D297353CC}">
              <c16:uniqueId val="{00000001-A6EE-4338-95A1-A815C464AD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南阿蘇村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10373</v>
      </c>
      <c r="AM8" s="69"/>
      <c r="AN8" s="69"/>
      <c r="AO8" s="69"/>
      <c r="AP8" s="69"/>
      <c r="AQ8" s="69"/>
      <c r="AR8" s="69"/>
      <c r="AS8" s="69"/>
      <c r="AT8" s="68">
        <f>データ!T6</f>
        <v>137.32</v>
      </c>
      <c r="AU8" s="68"/>
      <c r="AV8" s="68"/>
      <c r="AW8" s="68"/>
      <c r="AX8" s="68"/>
      <c r="AY8" s="68"/>
      <c r="AZ8" s="68"/>
      <c r="BA8" s="68"/>
      <c r="BB8" s="68">
        <f>データ!U6</f>
        <v>75.540000000000006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7.45</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769</v>
      </c>
      <c r="AM10" s="69"/>
      <c r="AN10" s="69"/>
      <c r="AO10" s="69"/>
      <c r="AP10" s="69"/>
      <c r="AQ10" s="69"/>
      <c r="AR10" s="69"/>
      <c r="AS10" s="69"/>
      <c r="AT10" s="68">
        <f>データ!W6</f>
        <v>9.8000000000000007</v>
      </c>
      <c r="AU10" s="68"/>
      <c r="AV10" s="68"/>
      <c r="AW10" s="68"/>
      <c r="AX10" s="68"/>
      <c r="AY10" s="68"/>
      <c r="AZ10" s="68"/>
      <c r="BA10" s="68"/>
      <c r="BB10" s="68">
        <f>データ!X6</f>
        <v>78.47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Y82jl1w/ffrrFocYt0SO+WWJo/gAWDLQzNI3YzbSCClXWQQN2O0aYtirtuc+6xTqNQ+39g/nEEXPuoyPuJv9XQ==" saltValue="weAYecGVtoai22HhBb9P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434337</v>
      </c>
      <c r="D6" s="33">
        <f t="shared" si="3"/>
        <v>47</v>
      </c>
      <c r="E6" s="33">
        <f t="shared" si="3"/>
        <v>17</v>
      </c>
      <c r="F6" s="33">
        <f t="shared" si="3"/>
        <v>5</v>
      </c>
      <c r="G6" s="33">
        <f t="shared" si="3"/>
        <v>0</v>
      </c>
      <c r="H6" s="33" t="str">
        <f t="shared" si="3"/>
        <v>熊本県　南阿蘇村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7.45</v>
      </c>
      <c r="Q6" s="34">
        <f t="shared" si="3"/>
        <v>100</v>
      </c>
      <c r="R6" s="34">
        <f t="shared" si="3"/>
        <v>3850</v>
      </c>
      <c r="S6" s="34">
        <f t="shared" si="3"/>
        <v>10373</v>
      </c>
      <c r="T6" s="34">
        <f t="shared" si="3"/>
        <v>137.32</v>
      </c>
      <c r="U6" s="34">
        <f t="shared" si="3"/>
        <v>75.540000000000006</v>
      </c>
      <c r="V6" s="34">
        <f t="shared" si="3"/>
        <v>769</v>
      </c>
      <c r="W6" s="34">
        <f t="shared" si="3"/>
        <v>9.8000000000000007</v>
      </c>
      <c r="X6" s="34">
        <f t="shared" si="3"/>
        <v>78.47</v>
      </c>
      <c r="Y6" s="35">
        <f>IF(Y7="",NA(),Y7)</f>
        <v>96.13</v>
      </c>
      <c r="Z6" s="35">
        <f t="shared" ref="Z6:AH6" si="4">IF(Z7="",NA(),Z7)</f>
        <v>99.22</v>
      </c>
      <c r="AA6" s="35">
        <f t="shared" si="4"/>
        <v>102.65</v>
      </c>
      <c r="AB6" s="35">
        <f t="shared" si="4"/>
        <v>106.61</v>
      </c>
      <c r="AC6" s="35">
        <f t="shared" si="4"/>
        <v>81.95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411.12</v>
      </c>
      <c r="BG6" s="35">
        <f t="shared" ref="BG6:BO6" si="7">IF(BG7="",NA(),BG7)</f>
        <v>453.48</v>
      </c>
      <c r="BH6" s="35">
        <f t="shared" si="7"/>
        <v>400.96</v>
      </c>
      <c r="BI6" s="35">
        <f t="shared" si="7"/>
        <v>406.04</v>
      </c>
      <c r="BJ6" s="35">
        <f t="shared" si="7"/>
        <v>662.56</v>
      </c>
      <c r="BK6" s="35">
        <f t="shared" si="7"/>
        <v>1051.43</v>
      </c>
      <c r="BL6" s="35">
        <f t="shared" si="7"/>
        <v>982.29</v>
      </c>
      <c r="BM6" s="35">
        <f t="shared" si="7"/>
        <v>713.28</v>
      </c>
      <c r="BN6" s="35">
        <f t="shared" si="7"/>
        <v>673.08</v>
      </c>
      <c r="BO6" s="35">
        <f t="shared" si="7"/>
        <v>867.83</v>
      </c>
      <c r="BP6" s="34" t="str">
        <f>IF(BP7="","",IF(BP7="-","【-】","【"&amp;SUBSTITUTE(TEXT(BP7,"#,##0.00"),"-","△")&amp;"】"))</f>
        <v>【832.52】</v>
      </c>
      <c r="BQ6" s="35">
        <f>IF(BQ7="",NA(),BQ7)</f>
        <v>55.76</v>
      </c>
      <c r="BR6" s="35">
        <f t="shared" ref="BR6:BZ6" si="8">IF(BR7="",NA(),BR7)</f>
        <v>52.21</v>
      </c>
      <c r="BS6" s="35">
        <f t="shared" si="8"/>
        <v>44.83</v>
      </c>
      <c r="BT6" s="35">
        <f t="shared" si="8"/>
        <v>43.66</v>
      </c>
      <c r="BU6" s="35">
        <f t="shared" si="8"/>
        <v>47.69</v>
      </c>
      <c r="BV6" s="35">
        <f t="shared" si="8"/>
        <v>40.06</v>
      </c>
      <c r="BW6" s="35">
        <f t="shared" si="8"/>
        <v>41.25</v>
      </c>
      <c r="BX6" s="35">
        <f t="shared" si="8"/>
        <v>40.75</v>
      </c>
      <c r="BY6" s="35">
        <f t="shared" si="8"/>
        <v>42.44</v>
      </c>
      <c r="BZ6" s="35">
        <f t="shared" si="8"/>
        <v>57.08</v>
      </c>
      <c r="CA6" s="34" t="str">
        <f>IF(CA7="","",IF(CA7="-","【-】","【"&amp;SUBSTITUTE(TEXT(CA7,"#,##0.00"),"-","△")&amp;"】"))</f>
        <v>【60.94】</v>
      </c>
      <c r="CB6" s="35">
        <f>IF(CB7="",NA(),CB7)</f>
        <v>293.35000000000002</v>
      </c>
      <c r="CC6" s="35">
        <f t="shared" ref="CC6:CK6" si="9">IF(CC7="",NA(),CC7)</f>
        <v>304.2</v>
      </c>
      <c r="CD6" s="35">
        <f t="shared" si="9"/>
        <v>387.89</v>
      </c>
      <c r="CE6" s="35">
        <f t="shared" si="9"/>
        <v>402.61</v>
      </c>
      <c r="CF6" s="35">
        <f t="shared" si="9"/>
        <v>353.37</v>
      </c>
      <c r="CG6" s="35">
        <f t="shared" si="9"/>
        <v>355.22</v>
      </c>
      <c r="CH6" s="35">
        <f t="shared" si="9"/>
        <v>334.48</v>
      </c>
      <c r="CI6" s="35">
        <f t="shared" si="9"/>
        <v>311.70999999999998</v>
      </c>
      <c r="CJ6" s="35">
        <f t="shared" si="9"/>
        <v>284.54000000000002</v>
      </c>
      <c r="CK6" s="35">
        <f t="shared" si="9"/>
        <v>274.99</v>
      </c>
      <c r="CL6" s="34" t="str">
        <f>IF(CL7="","",IF(CL7="-","【-】","【"&amp;SUBSTITUTE(TEXT(CL7,"#,##0.00"),"-","△")&amp;"】"))</f>
        <v>【253.04】</v>
      </c>
      <c r="CM6" s="35">
        <f>IF(CM7="",NA(),CM7)</f>
        <v>41.37</v>
      </c>
      <c r="CN6" s="35">
        <f t="shared" ref="CN6:CV6" si="10">IF(CN7="",NA(),CN7)</f>
        <v>43.04</v>
      </c>
      <c r="CO6" s="35">
        <f t="shared" si="10"/>
        <v>41.37</v>
      </c>
      <c r="CP6" s="35">
        <f t="shared" si="10"/>
        <v>41.37</v>
      </c>
      <c r="CQ6" s="35">
        <f t="shared" si="10"/>
        <v>44.07</v>
      </c>
      <c r="CR6" s="35">
        <f t="shared" si="10"/>
        <v>42.84</v>
      </c>
      <c r="CS6" s="35">
        <f t="shared" si="10"/>
        <v>40.93</v>
      </c>
      <c r="CT6" s="35">
        <f t="shared" si="10"/>
        <v>43.38</v>
      </c>
      <c r="CU6" s="35">
        <f t="shared" si="10"/>
        <v>42.33</v>
      </c>
      <c r="CV6" s="35">
        <f t="shared" si="10"/>
        <v>54.83</v>
      </c>
      <c r="CW6" s="34" t="str">
        <f>IF(CW7="","",IF(CW7="-","【-】","【"&amp;SUBSTITUTE(TEXT(CW7,"#,##0.00"),"-","△")&amp;"】"))</f>
        <v>【54.84】</v>
      </c>
      <c r="CX6" s="35">
        <f>IF(CX7="",NA(),CX7)</f>
        <v>92.42</v>
      </c>
      <c r="CY6" s="35">
        <f t="shared" ref="CY6:DG6" si="11">IF(CY7="",NA(),CY7)</f>
        <v>86.03</v>
      </c>
      <c r="CZ6" s="35">
        <f t="shared" si="11"/>
        <v>93.97</v>
      </c>
      <c r="DA6" s="35">
        <f t="shared" si="11"/>
        <v>92.71</v>
      </c>
      <c r="DB6" s="35">
        <f t="shared" si="11"/>
        <v>93.76</v>
      </c>
      <c r="DC6" s="35">
        <f t="shared" si="11"/>
        <v>66.3</v>
      </c>
      <c r="DD6" s="35">
        <f t="shared" si="11"/>
        <v>62.73</v>
      </c>
      <c r="DE6" s="35">
        <f t="shared" si="11"/>
        <v>62.02</v>
      </c>
      <c r="DF6" s="35">
        <f t="shared" si="11"/>
        <v>62.5</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5">
        <f t="shared" si="14"/>
        <v>0.25</v>
      </c>
      <c r="EO6" s="34" t="str">
        <f>IF(EO7="","",IF(EO7="-","【-】","【"&amp;SUBSTITUTE(TEXT(EO7,"#,##0.00"),"-","△")&amp;"】"))</f>
        <v>【0.16】</v>
      </c>
    </row>
    <row r="7" spans="1:145" s="36" customFormat="1" x14ac:dyDescent="0.15">
      <c r="A7" s="28"/>
      <c r="B7" s="37">
        <v>2020</v>
      </c>
      <c r="C7" s="37">
        <v>434337</v>
      </c>
      <c r="D7" s="37">
        <v>47</v>
      </c>
      <c r="E7" s="37">
        <v>17</v>
      </c>
      <c r="F7" s="37">
        <v>5</v>
      </c>
      <c r="G7" s="37">
        <v>0</v>
      </c>
      <c r="H7" s="37" t="s">
        <v>98</v>
      </c>
      <c r="I7" s="37" t="s">
        <v>99</v>
      </c>
      <c r="J7" s="37" t="s">
        <v>100</v>
      </c>
      <c r="K7" s="37" t="s">
        <v>101</v>
      </c>
      <c r="L7" s="37" t="s">
        <v>102</v>
      </c>
      <c r="M7" s="37" t="s">
        <v>103</v>
      </c>
      <c r="N7" s="38" t="s">
        <v>104</v>
      </c>
      <c r="O7" s="38" t="s">
        <v>105</v>
      </c>
      <c r="P7" s="38">
        <v>7.45</v>
      </c>
      <c r="Q7" s="38">
        <v>100</v>
      </c>
      <c r="R7" s="38">
        <v>3850</v>
      </c>
      <c r="S7" s="38">
        <v>10373</v>
      </c>
      <c r="T7" s="38">
        <v>137.32</v>
      </c>
      <c r="U7" s="38">
        <v>75.540000000000006</v>
      </c>
      <c r="V7" s="38">
        <v>769</v>
      </c>
      <c r="W7" s="38">
        <v>9.8000000000000007</v>
      </c>
      <c r="X7" s="38">
        <v>78.47</v>
      </c>
      <c r="Y7" s="38">
        <v>96.13</v>
      </c>
      <c r="Z7" s="38">
        <v>99.22</v>
      </c>
      <c r="AA7" s="38">
        <v>102.65</v>
      </c>
      <c r="AB7" s="38">
        <v>106.61</v>
      </c>
      <c r="AC7" s="38">
        <v>81.95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411.12</v>
      </c>
      <c r="BG7" s="38">
        <v>453.48</v>
      </c>
      <c r="BH7" s="38">
        <v>400.96</v>
      </c>
      <c r="BI7" s="38">
        <v>406.04</v>
      </c>
      <c r="BJ7" s="38">
        <v>662.56</v>
      </c>
      <c r="BK7" s="38">
        <v>1051.43</v>
      </c>
      <c r="BL7" s="38">
        <v>982.29</v>
      </c>
      <c r="BM7" s="38">
        <v>713.28</v>
      </c>
      <c r="BN7" s="38">
        <v>673.08</v>
      </c>
      <c r="BO7" s="38">
        <v>867.83</v>
      </c>
      <c r="BP7" s="38">
        <v>832.52</v>
      </c>
      <c r="BQ7" s="38">
        <v>55.76</v>
      </c>
      <c r="BR7" s="38">
        <v>52.21</v>
      </c>
      <c r="BS7" s="38">
        <v>44.83</v>
      </c>
      <c r="BT7" s="38">
        <v>43.66</v>
      </c>
      <c r="BU7" s="38">
        <v>47.69</v>
      </c>
      <c r="BV7" s="38">
        <v>40.06</v>
      </c>
      <c r="BW7" s="38">
        <v>41.25</v>
      </c>
      <c r="BX7" s="38">
        <v>40.75</v>
      </c>
      <c r="BY7" s="38">
        <v>42.44</v>
      </c>
      <c r="BZ7" s="38">
        <v>57.08</v>
      </c>
      <c r="CA7" s="38">
        <v>60.94</v>
      </c>
      <c r="CB7" s="38">
        <v>293.35000000000002</v>
      </c>
      <c r="CC7" s="38">
        <v>304.2</v>
      </c>
      <c r="CD7" s="38">
        <v>387.89</v>
      </c>
      <c r="CE7" s="38">
        <v>402.61</v>
      </c>
      <c r="CF7" s="38">
        <v>353.37</v>
      </c>
      <c r="CG7" s="38">
        <v>355.22</v>
      </c>
      <c r="CH7" s="38">
        <v>334.48</v>
      </c>
      <c r="CI7" s="38">
        <v>311.70999999999998</v>
      </c>
      <c r="CJ7" s="38">
        <v>284.54000000000002</v>
      </c>
      <c r="CK7" s="38">
        <v>274.99</v>
      </c>
      <c r="CL7" s="38">
        <v>253.04</v>
      </c>
      <c r="CM7" s="38">
        <v>41.37</v>
      </c>
      <c r="CN7" s="38">
        <v>43.04</v>
      </c>
      <c r="CO7" s="38">
        <v>41.37</v>
      </c>
      <c r="CP7" s="38">
        <v>41.37</v>
      </c>
      <c r="CQ7" s="38">
        <v>44.07</v>
      </c>
      <c r="CR7" s="38">
        <v>42.84</v>
      </c>
      <c r="CS7" s="38">
        <v>40.93</v>
      </c>
      <c r="CT7" s="38">
        <v>43.38</v>
      </c>
      <c r="CU7" s="38">
        <v>42.33</v>
      </c>
      <c r="CV7" s="38">
        <v>54.83</v>
      </c>
      <c r="CW7" s="38">
        <v>54.84</v>
      </c>
      <c r="CX7" s="38">
        <v>92.42</v>
      </c>
      <c r="CY7" s="38">
        <v>86.03</v>
      </c>
      <c r="CZ7" s="38">
        <v>93.97</v>
      </c>
      <c r="DA7" s="38">
        <v>92.71</v>
      </c>
      <c r="DB7" s="38">
        <v>93.76</v>
      </c>
      <c r="DC7" s="38">
        <v>66.3</v>
      </c>
      <c r="DD7" s="38">
        <v>62.73</v>
      </c>
      <c r="DE7" s="38">
        <v>62.02</v>
      </c>
      <c r="DF7" s="38">
        <v>62.5</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2022-02-03T00:16:28Z</cp:lastPrinted>
  <dcterms:created xsi:type="dcterms:W3CDTF">2021-12-03T08:03:04Z</dcterms:created>
  <dcterms:modified xsi:type="dcterms:W3CDTF">2022-02-16T07:41:00Z</dcterms:modified>
  <cp:category/>
</cp:coreProperties>
</file>