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26.132\_NAS_Media\令和３年度\07 公営企業総括\25 経営比較分析表（R2年度決算）★\04 県→国\公表資料\経営比較分析表\【ここへ格納】法非適用事業\174 特環\"/>
    </mc:Choice>
  </mc:AlternateContent>
  <workbookProtection workbookAlgorithmName="SHA-512" workbookHashValue="FgIivcWPMZYgqoqMH4HxfYPHwVjUBhzHi38uHNNqLPbereRG50/d66tqnXAcfV+Qzod9TowC/oeV2YFRLtVHyw==" workbookSaltValue="H1AIYNtffaN2tatdRe4OVA==" workbookSpinCount="100000" lockStructure="1"/>
  <bookViews>
    <workbookView xWindow="0" yWindow="0" windowWidth="20490" windowHeight="7050"/>
  </bookViews>
  <sheets>
    <sheet name="法非適用_下水道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K86" i="4"/>
  <c r="J86" i="4"/>
  <c r="H86" i="4"/>
  <c r="E86" i="4"/>
  <c r="BB10" i="4"/>
  <c r="AT10" i="4"/>
  <c r="AL10" i="4"/>
  <c r="I10" i="4"/>
  <c r="BB8" i="4"/>
  <c r="AT8" i="4"/>
  <c r="AL8" i="4"/>
  <c r="B6" i="4"/>
</calcChain>
</file>

<file path=xl/sharedStrings.xml><?xml version="1.0" encoding="utf-8"?>
<sst xmlns="http://schemas.openxmlformats.org/spreadsheetml/2006/main" count="241" uniqueCount="120">
  <si>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</si>
  <si>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</si>
  <si>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</si>
  <si>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</si>
  <si>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</si>
  <si>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</si>
  <si>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</si>
  <si>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</si>
  <si>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</si>
  <si>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</si>
  <si>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</si>
  <si>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</si>
  <si>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</si>
  <si>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</si>
  <si>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</si>
  <si>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</si>
  <si>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</si>
  <si>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</si>
  <si>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</si>
  <si>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</si>
  <si>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</si>
  <si>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</si>
  <si>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</si>
  <si>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</si>
  <si>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</si>
  <si>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</si>
  <si>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</si>
  <si>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</si>
  <si>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</si>
  <si>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</si>
  <si>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</si>
  <si>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</si>
  <si>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</si>
  <si>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</si>
  <si>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</si>
  <si>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</si>
  <si>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</si>
  <si>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</si>
  <si>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</si>
  <si>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</si>
  <si>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</si>
  <si>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</si>
  <si>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</si>
  <si>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</si>
  <si>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</si>
  <si>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</si>
  <si>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</si>
  <si>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</si>
  <si>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</si>
  <si>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</si>
  <si>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</si>
  <si>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</si>
  <si>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</si>
  <si>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</si>
  <si>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</si>
  <si>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</si>
  <si>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</si>
  <si>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</si>
  <si>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</si>
  <si>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</si>
  <si>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</si>
  <si>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</si>
  <si>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</si>
  <si>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</si>
  <si>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</si>
  <si>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</si>
  <si>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</si>
  <si>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</si>
  <si>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</si>
  <si>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</si>
  <si>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</si>
  <si>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</si>
  <si>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</si>
  <si>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</si>
  <si>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</si>
  <si>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</si>
  <si>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</si>
  <si>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</si>
  <si>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</si>
  <si>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</si>
  <si>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</si>
  <si>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</si>
  <si>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</si>
  <si>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</si>
  <si>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</si>
  <si>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</si>
  <si>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</si>
  <si>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</si>
  <si>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</si>
  <si>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</si>
  <si>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</si>
  <si>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</si>
  <si>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</si>
  <si>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</si>
  <si>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</si>
  <si>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</si>
  <si>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</si>
  <si>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</si>
  <si>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</si>
  <si>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多良木町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</si>
  <si>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</si>
  <si>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</si>
  <si>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</si>
  <si>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</si>
  <si>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</si>
  <si>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</si>
  <si>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</si>
  <si>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</si>
  <si>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</si>
  <si>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</si>
  <si>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</si>
  <si>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</si>
  <si>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</si>
  <si>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</si>
  <si>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</si>
  <si>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</si>
  <si>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</si>
  <si>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  法定耐用年数に達するまでにはまだ期間があり、大規模な改修計画等はなく、定期点検等を実施し維持管理に努める。
　マンホールポンプにおいては、ストックマネジメント計画に基づき計画的に更新していく。</t>
    <rPh sb="30" eb="32">
      <t>ケイカク</t>
    </rPh>
    <rPh sb="32" eb="33">
      <t>トウ</t>
    </rPh>
    <phoneticPr fontId="4"/>
  </si>
  <si>
    <t xml:space="preserve">  本町においては、直近での改修・改築の計画はなく、起債残高も計画的な償還により減少傾向にあるが、一般会計繰入金への依存が続くため、下水道への接続促進を図り使用料収入の増加に努める。</t>
    <phoneticPr fontId="4"/>
  </si>
  <si>
    <t>①収益的収支比率については、分担金納付者の減少
　による減益や、今後の管路老朽化に伴う修繕等が
　増加することも推察されるため、使用料収入の確
　保、支出の抑制に努める必要がある。
④企業債残高対事業規模比率については、ほぼ全額
　公費負担しており、整備も完了していることから
　償還が進み減少していく予定である。
⑤経費回収率について、近年は使用料収入で汚水処
　理費を賄えていない状況が続いており、使用料金
　の滞納対策強化等の対策を行う必要がある。
⑥汚水処理原価について、近年は接続率の向上によ
　り有収水量が増加したことで横ばい状況であるが
　、処理区域内人口の減少により有収水量の減少が
　見込まれることから、維持管理費の削減等に努め　
　る必要がある。　　　　　　　　　　　　　　　⑧水洗化率においては、接続促進施策により増加し
　ているが、少子高齢化に伴い、高齢世帯における
　接続が進まない現状であることが課題となってい
　る。</t>
    <rPh sb="32" eb="34">
      <t>コンゴ</t>
    </rPh>
    <rPh sb="35" eb="37">
      <t>カンロ</t>
    </rPh>
    <rPh sb="37" eb="40">
      <t>ロウキュウカ</t>
    </rPh>
    <rPh sb="41" eb="42">
      <t>トモナ</t>
    </rPh>
    <rPh sb="43" eb="46">
      <t>シュウゼントウ</t>
    </rPh>
    <rPh sb="301" eb="303">
      <t>ミコ</t>
    </rPh>
    <rPh sb="311" eb="316">
      <t>イジカンリヒ</t>
    </rPh>
    <rPh sb="317" eb="319">
      <t>サクゲン</t>
    </rPh>
    <rPh sb="319" eb="320">
      <t>トウ</t>
    </rPh>
    <rPh sb="321" eb="322">
      <t>ツト</t>
    </rPh>
    <rPh sb="327" eb="329">
      <t>ヒツヨウ</t>
    </rPh>
    <rPh sb="384" eb="385">
      <t>トモナ</t>
    </rPh>
    <rPh sb="397" eb="399">
      <t>セツゾク</t>
    </rPh>
    <rPh sb="404" eb="406">
      <t>ゲンジョウ</t>
    </rPh>
    <rPh sb="412" eb="414">
      <t>カダイ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</si>
</sst>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8B-4F87-B2EA-6B1410768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0.09</c:v>
                </c:pt>
                <c:pt idx="2">
                  <c:v>0.13</c:v>
                </c:pt>
                <c:pt idx="3">
                  <c:v>0.36</c:v>
                </c:pt>
                <c:pt idx="4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8B-4F87-B2EA-6B1410768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2E-4C09-8FC9-62CD75C20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42.9</c:v>
                </c:pt>
                <c:pt idx="1">
                  <c:v>43.36</c:v>
                </c:pt>
                <c:pt idx="2">
                  <c:v>42.56</c:v>
                </c:pt>
                <c:pt idx="3">
                  <c:v>42.47</c:v>
                </c:pt>
                <c:pt idx="4">
                  <c:v>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2E-4C09-8FC9-62CD75C20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72.599999999999994</c:v>
                </c:pt>
                <c:pt idx="1">
                  <c:v>72.72</c:v>
                </c:pt>
                <c:pt idx="2">
                  <c:v>75.09</c:v>
                </c:pt>
                <c:pt idx="3">
                  <c:v>76.48</c:v>
                </c:pt>
                <c:pt idx="4">
                  <c:v>78.97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53-4A66-8B39-3A01218C0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83.5</c:v>
                </c:pt>
                <c:pt idx="1">
                  <c:v>83.06</c:v>
                </c:pt>
                <c:pt idx="2">
                  <c:v>83.32</c:v>
                </c:pt>
                <c:pt idx="3">
                  <c:v>83.75</c:v>
                </c:pt>
                <c:pt idx="4">
                  <c:v>84.19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53-4A66-8B39-3A01218C0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74.12</c:v>
                </c:pt>
                <c:pt idx="1">
                  <c:v>73.209999999999994</c:v>
                </c:pt>
                <c:pt idx="2">
                  <c:v>77.27</c:v>
                </c:pt>
                <c:pt idx="3">
                  <c:v>70.819999999999993</c:v>
                </c:pt>
                <c:pt idx="4">
                  <c:v>70.97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7E-4A7E-B113-201DCB98C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7E-4A7E-B113-201DCB98C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51-4B70-943E-B500918FF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51-4B70-943E-B500918FF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52-4713-B97B-C29F43C9F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52-4713-B97B-C29F43C9F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4-4BEF-84F8-09890585C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74-4BEF-84F8-09890585C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C-4E3C-8D9A-75D07AEB4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DC-4E3C-8D9A-75D07AEB4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1719.79</c:v>
                </c:pt>
                <c:pt idx="1">
                  <c:v>1618.63</c:v>
                </c:pt>
                <c:pt idx="2">
                  <c:v>1499.84</c:v>
                </c:pt>
                <c:pt idx="3">
                  <c:v>1369.05</c:v>
                </c:pt>
                <c:pt idx="4">
                  <c:v>1227.1199999999999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70-4997-8D1B-D575790D8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1298.9100000000001</c:v>
                </c:pt>
                <c:pt idx="1">
                  <c:v>1243.71</c:v>
                </c:pt>
                <c:pt idx="2">
                  <c:v>1194.1500000000001</c:v>
                </c:pt>
                <c:pt idx="3">
                  <c:v>1206.79</c:v>
                </c:pt>
                <c:pt idx="4">
                  <c:v>1258.43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70-4997-8D1B-D575790D8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92.68</c:v>
                </c:pt>
                <c:pt idx="1">
                  <c:v>93.55</c:v>
                </c:pt>
                <c:pt idx="2">
                  <c:v>92.09</c:v>
                </c:pt>
                <c:pt idx="3">
                  <c:v>94.63</c:v>
                </c:pt>
                <c:pt idx="4">
                  <c:v>92.54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49-44FA-AEEA-1DCEF9FF8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69.87</c:v>
                </c:pt>
                <c:pt idx="1">
                  <c:v>74.3</c:v>
                </c:pt>
                <c:pt idx="2">
                  <c:v>72.260000000000005</c:v>
                </c:pt>
                <c:pt idx="3">
                  <c:v>71.84</c:v>
                </c:pt>
                <c:pt idx="4">
                  <c:v>73.36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49-44FA-AEEA-1DCEF9FF8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210.92</c:v>
                </c:pt>
                <c:pt idx="1">
                  <c:v>206.23</c:v>
                </c:pt>
                <c:pt idx="2">
                  <c:v>190.14</c:v>
                </c:pt>
                <c:pt idx="3">
                  <c:v>191.11</c:v>
                </c:pt>
                <c:pt idx="4">
                  <c:v>190.49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0B-407D-B79D-574BDD72E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234.96</c:v>
                </c:pt>
                <c:pt idx="1">
                  <c:v>221.81</c:v>
                </c:pt>
                <c:pt idx="2">
                  <c:v>230.02</c:v>
                </c:pt>
                <c:pt idx="3">
                  <c:v>228.47</c:v>
                </c:pt>
                <c:pt idx="4">
                  <c:v>224.88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0B-407D-B79D-574BDD72E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【1,260.21】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1" sqref="B1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熊本県　多良木町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特定環境保全公共下水道</v>
      </c>
      <c r="Q8" s="49"/>
      <c r="R8" s="49"/>
      <c r="S8" s="49"/>
      <c r="T8" s="49"/>
      <c r="U8" s="49"/>
      <c r="V8" s="49"/>
      <c r="W8" s="49" t="str">
        <f>データ!L6</f>
        <v>D2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9227</v>
      </c>
      <c r="AM8" s="51"/>
      <c r="AN8" s="51"/>
      <c r="AO8" s="51"/>
      <c r="AP8" s="51"/>
      <c r="AQ8" s="51"/>
      <c r="AR8" s="51"/>
      <c r="AS8" s="51"/>
      <c r="AT8" s="46">
        <f>データ!T6</f>
        <v>165.86</v>
      </c>
      <c r="AU8" s="46"/>
      <c r="AV8" s="46"/>
      <c r="AW8" s="46"/>
      <c r="AX8" s="46"/>
      <c r="AY8" s="46"/>
      <c r="AZ8" s="46"/>
      <c r="BA8" s="46"/>
      <c r="BB8" s="46">
        <f>データ!U6</f>
        <v>55.63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65.010000000000005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4290</v>
      </c>
      <c r="AE10" s="51"/>
      <c r="AF10" s="51"/>
      <c r="AG10" s="51"/>
      <c r="AH10" s="51"/>
      <c r="AI10" s="51"/>
      <c r="AJ10" s="51"/>
      <c r="AK10" s="2"/>
      <c r="AL10" s="51">
        <f>データ!V6</f>
        <v>5962</v>
      </c>
      <c r="AM10" s="51"/>
      <c r="AN10" s="51"/>
      <c r="AO10" s="51"/>
      <c r="AP10" s="51"/>
      <c r="AQ10" s="51"/>
      <c r="AR10" s="51"/>
      <c r="AS10" s="51"/>
      <c r="AT10" s="46">
        <f>データ!W6</f>
        <v>3.32</v>
      </c>
      <c r="AU10" s="46"/>
      <c r="AV10" s="46"/>
      <c r="AW10" s="46"/>
      <c r="AX10" s="46"/>
      <c r="AY10" s="46"/>
      <c r="AZ10" s="46"/>
      <c r="BA10" s="46"/>
      <c r="BB10" s="46">
        <f>データ!X6</f>
        <v>1795.78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119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117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118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【1,260.21】</v>
      </c>
      <c r="I86" s="26" t="str">
        <f>データ!CA6</f>
        <v>【75.29】</v>
      </c>
      <c r="J86" s="26" t="str">
        <f>データ!CL6</f>
        <v>【215.41】</v>
      </c>
      <c r="K86" s="26" t="str">
        <f>データ!CW6</f>
        <v>【42.90】</v>
      </c>
      <c r="L86" s="26" t="str">
        <f>データ!DH6</f>
        <v>【84.75】</v>
      </c>
      <c r="M86" s="26" t="s">
        <v>45</v>
      </c>
      <c r="N86" s="26" t="s">
        <v>45</v>
      </c>
      <c r="O86" s="26" t="str">
        <f>データ!EO6</f>
        <v>【0.30】</v>
      </c>
    </row>
  </sheetData>
  <sheetProtection algorithmName="SHA-512" hashValue="9741Mupn4HSI+52tZoOMowd2hcZkNVgjgoAoZIkynEJhyXUXONBQYj64DX54rmOeEcK/UynRXBeXCtE1QtpqUA==" saltValue="yNYIF2x+koVbXTlZVwS3W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48</v>
      </c>
      <c r="B3" s="29" t="s">
        <v>49</v>
      </c>
      <c r="C3" s="29" t="s">
        <v>50</v>
      </c>
      <c r="D3" s="29" t="s">
        <v>51</v>
      </c>
      <c r="E3" s="29" t="s">
        <v>52</v>
      </c>
      <c r="F3" s="29" t="s">
        <v>53</v>
      </c>
      <c r="G3" s="29" t="s">
        <v>54</v>
      </c>
      <c r="H3" s="77" t="s">
        <v>55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70</v>
      </c>
      <c r="B5" s="31"/>
      <c r="C5" s="31"/>
      <c r="D5" s="31"/>
      <c r="E5" s="31"/>
      <c r="F5" s="31"/>
      <c r="G5" s="31"/>
      <c r="H5" s="32" t="s">
        <v>71</v>
      </c>
      <c r="I5" s="32" t="s">
        <v>72</v>
      </c>
      <c r="J5" s="32" t="s">
        <v>73</v>
      </c>
      <c r="K5" s="32" t="s">
        <v>74</v>
      </c>
      <c r="L5" s="32" t="s">
        <v>75</v>
      </c>
      <c r="M5" s="32" t="s">
        <v>5</v>
      </c>
      <c r="N5" s="32" t="s">
        <v>76</v>
      </c>
      <c r="O5" s="32" t="s">
        <v>77</v>
      </c>
      <c r="P5" s="32" t="s">
        <v>78</v>
      </c>
      <c r="Q5" s="32" t="s">
        <v>79</v>
      </c>
      <c r="R5" s="32" t="s">
        <v>80</v>
      </c>
      <c r="S5" s="32" t="s">
        <v>81</v>
      </c>
      <c r="T5" s="32" t="s">
        <v>82</v>
      </c>
      <c r="U5" s="32" t="s">
        <v>83</v>
      </c>
      <c r="V5" s="32" t="s">
        <v>84</v>
      </c>
      <c r="W5" s="32" t="s">
        <v>85</v>
      </c>
      <c r="X5" s="32" t="s">
        <v>86</v>
      </c>
      <c r="Y5" s="32" t="s">
        <v>87</v>
      </c>
      <c r="Z5" s="32" t="s">
        <v>88</v>
      </c>
      <c r="AA5" s="32" t="s">
        <v>89</v>
      </c>
      <c r="AB5" s="32" t="s">
        <v>90</v>
      </c>
      <c r="AC5" s="32" t="s">
        <v>91</v>
      </c>
      <c r="AD5" s="32" t="s">
        <v>92</v>
      </c>
      <c r="AE5" s="32" t="s">
        <v>93</v>
      </c>
      <c r="AF5" s="32" t="s">
        <v>94</v>
      </c>
      <c r="AG5" s="32" t="s">
        <v>95</v>
      </c>
      <c r="AH5" s="32" t="s">
        <v>96</v>
      </c>
      <c r="AI5" s="32" t="s">
        <v>31</v>
      </c>
      <c r="AJ5" s="32" t="s">
        <v>87</v>
      </c>
      <c r="AK5" s="32" t="s">
        <v>88</v>
      </c>
      <c r="AL5" s="32" t="s">
        <v>89</v>
      </c>
      <c r="AM5" s="32" t="s">
        <v>90</v>
      </c>
      <c r="AN5" s="32" t="s">
        <v>91</v>
      </c>
      <c r="AO5" s="32" t="s">
        <v>92</v>
      </c>
      <c r="AP5" s="32" t="s">
        <v>93</v>
      </c>
      <c r="AQ5" s="32" t="s">
        <v>94</v>
      </c>
      <c r="AR5" s="32" t="s">
        <v>95</v>
      </c>
      <c r="AS5" s="32" t="s">
        <v>96</v>
      </c>
      <c r="AT5" s="32" t="s">
        <v>97</v>
      </c>
      <c r="AU5" s="32" t="s">
        <v>87</v>
      </c>
      <c r="AV5" s="32" t="s">
        <v>88</v>
      </c>
      <c r="AW5" s="32" t="s">
        <v>89</v>
      </c>
      <c r="AX5" s="32" t="s">
        <v>90</v>
      </c>
      <c r="AY5" s="32" t="s">
        <v>91</v>
      </c>
      <c r="AZ5" s="32" t="s">
        <v>92</v>
      </c>
      <c r="BA5" s="32" t="s">
        <v>93</v>
      </c>
      <c r="BB5" s="32" t="s">
        <v>94</v>
      </c>
      <c r="BC5" s="32" t="s">
        <v>95</v>
      </c>
      <c r="BD5" s="32" t="s">
        <v>96</v>
      </c>
      <c r="BE5" s="32" t="s">
        <v>97</v>
      </c>
      <c r="BF5" s="32" t="s">
        <v>87</v>
      </c>
      <c r="BG5" s="32" t="s">
        <v>88</v>
      </c>
      <c r="BH5" s="32" t="s">
        <v>89</v>
      </c>
      <c r="BI5" s="32" t="s">
        <v>90</v>
      </c>
      <c r="BJ5" s="32" t="s">
        <v>91</v>
      </c>
      <c r="BK5" s="32" t="s">
        <v>92</v>
      </c>
      <c r="BL5" s="32" t="s">
        <v>93</v>
      </c>
      <c r="BM5" s="32" t="s">
        <v>94</v>
      </c>
      <c r="BN5" s="32" t="s">
        <v>95</v>
      </c>
      <c r="BO5" s="32" t="s">
        <v>96</v>
      </c>
      <c r="BP5" s="32" t="s">
        <v>97</v>
      </c>
      <c r="BQ5" s="32" t="s">
        <v>87</v>
      </c>
      <c r="BR5" s="32" t="s">
        <v>88</v>
      </c>
      <c r="BS5" s="32" t="s">
        <v>89</v>
      </c>
      <c r="BT5" s="32" t="s">
        <v>90</v>
      </c>
      <c r="BU5" s="32" t="s">
        <v>91</v>
      </c>
      <c r="BV5" s="32" t="s">
        <v>92</v>
      </c>
      <c r="BW5" s="32" t="s">
        <v>93</v>
      </c>
      <c r="BX5" s="32" t="s">
        <v>94</v>
      </c>
      <c r="BY5" s="32" t="s">
        <v>95</v>
      </c>
      <c r="BZ5" s="32" t="s">
        <v>96</v>
      </c>
      <c r="CA5" s="32" t="s">
        <v>97</v>
      </c>
      <c r="CB5" s="32" t="s">
        <v>87</v>
      </c>
      <c r="CC5" s="32" t="s">
        <v>88</v>
      </c>
      <c r="CD5" s="32" t="s">
        <v>89</v>
      </c>
      <c r="CE5" s="32" t="s">
        <v>90</v>
      </c>
      <c r="CF5" s="32" t="s">
        <v>91</v>
      </c>
      <c r="CG5" s="32" t="s">
        <v>92</v>
      </c>
      <c r="CH5" s="32" t="s">
        <v>93</v>
      </c>
      <c r="CI5" s="32" t="s">
        <v>94</v>
      </c>
      <c r="CJ5" s="32" t="s">
        <v>95</v>
      </c>
      <c r="CK5" s="32" t="s">
        <v>96</v>
      </c>
      <c r="CL5" s="32" t="s">
        <v>97</v>
      </c>
      <c r="CM5" s="32" t="s">
        <v>87</v>
      </c>
      <c r="CN5" s="32" t="s">
        <v>88</v>
      </c>
      <c r="CO5" s="32" t="s">
        <v>89</v>
      </c>
      <c r="CP5" s="32" t="s">
        <v>90</v>
      </c>
      <c r="CQ5" s="32" t="s">
        <v>91</v>
      </c>
      <c r="CR5" s="32" t="s">
        <v>92</v>
      </c>
      <c r="CS5" s="32" t="s">
        <v>93</v>
      </c>
      <c r="CT5" s="32" t="s">
        <v>94</v>
      </c>
      <c r="CU5" s="32" t="s">
        <v>95</v>
      </c>
      <c r="CV5" s="32" t="s">
        <v>96</v>
      </c>
      <c r="CW5" s="32" t="s">
        <v>97</v>
      </c>
      <c r="CX5" s="32" t="s">
        <v>87</v>
      </c>
      <c r="CY5" s="32" t="s">
        <v>88</v>
      </c>
      <c r="CZ5" s="32" t="s">
        <v>89</v>
      </c>
      <c r="DA5" s="32" t="s">
        <v>90</v>
      </c>
      <c r="DB5" s="32" t="s">
        <v>91</v>
      </c>
      <c r="DC5" s="32" t="s">
        <v>92</v>
      </c>
      <c r="DD5" s="32" t="s">
        <v>93</v>
      </c>
      <c r="DE5" s="32" t="s">
        <v>94</v>
      </c>
      <c r="DF5" s="32" t="s">
        <v>95</v>
      </c>
      <c r="DG5" s="32" t="s">
        <v>96</v>
      </c>
      <c r="DH5" s="32" t="s">
        <v>97</v>
      </c>
      <c r="DI5" s="32" t="s">
        <v>87</v>
      </c>
      <c r="DJ5" s="32" t="s">
        <v>88</v>
      </c>
      <c r="DK5" s="32" t="s">
        <v>89</v>
      </c>
      <c r="DL5" s="32" t="s">
        <v>90</v>
      </c>
      <c r="DM5" s="32" t="s">
        <v>91</v>
      </c>
      <c r="DN5" s="32" t="s">
        <v>92</v>
      </c>
      <c r="DO5" s="32" t="s">
        <v>93</v>
      </c>
      <c r="DP5" s="32" t="s">
        <v>94</v>
      </c>
      <c r="DQ5" s="32" t="s">
        <v>95</v>
      </c>
      <c r="DR5" s="32" t="s">
        <v>96</v>
      </c>
      <c r="DS5" s="32" t="s">
        <v>97</v>
      </c>
      <c r="DT5" s="32" t="s">
        <v>87</v>
      </c>
      <c r="DU5" s="32" t="s">
        <v>88</v>
      </c>
      <c r="DV5" s="32" t="s">
        <v>89</v>
      </c>
      <c r="DW5" s="32" t="s">
        <v>90</v>
      </c>
      <c r="DX5" s="32" t="s">
        <v>91</v>
      </c>
      <c r="DY5" s="32" t="s">
        <v>92</v>
      </c>
      <c r="DZ5" s="32" t="s">
        <v>93</v>
      </c>
      <c r="EA5" s="32" t="s">
        <v>94</v>
      </c>
      <c r="EB5" s="32" t="s">
        <v>95</v>
      </c>
      <c r="EC5" s="32" t="s">
        <v>96</v>
      </c>
      <c r="ED5" s="32" t="s">
        <v>97</v>
      </c>
      <c r="EE5" s="32" t="s">
        <v>87</v>
      </c>
      <c r="EF5" s="32" t="s">
        <v>88</v>
      </c>
      <c r="EG5" s="32" t="s">
        <v>89</v>
      </c>
      <c r="EH5" s="32" t="s">
        <v>90</v>
      </c>
      <c r="EI5" s="32" t="s">
        <v>91</v>
      </c>
      <c r="EJ5" s="32" t="s">
        <v>92</v>
      </c>
      <c r="EK5" s="32" t="s">
        <v>93</v>
      </c>
      <c r="EL5" s="32" t="s">
        <v>94</v>
      </c>
      <c r="EM5" s="32" t="s">
        <v>95</v>
      </c>
      <c r="EN5" s="32" t="s">
        <v>96</v>
      </c>
      <c r="EO5" s="32" t="s">
        <v>97</v>
      </c>
    </row>
    <row r="6" spans="1:145" s="36" customFormat="1" x14ac:dyDescent="0.15">
      <c r="A6" s="28" t="s">
        <v>98</v>
      </c>
      <c r="B6" s="33">
        <f>B7</f>
        <v>2020</v>
      </c>
      <c r="C6" s="33">
        <f t="shared" ref="C6:X6" si="3">C7</f>
        <v>435058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熊本県　多良木町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65.010000000000005</v>
      </c>
      <c r="Q6" s="34">
        <f t="shared" si="3"/>
        <v>100</v>
      </c>
      <c r="R6" s="34">
        <f t="shared" si="3"/>
        <v>4290</v>
      </c>
      <c r="S6" s="34">
        <f t="shared" si="3"/>
        <v>9227</v>
      </c>
      <c r="T6" s="34">
        <f t="shared" si="3"/>
        <v>165.86</v>
      </c>
      <c r="U6" s="34">
        <f t="shared" si="3"/>
        <v>55.63</v>
      </c>
      <c r="V6" s="34">
        <f t="shared" si="3"/>
        <v>5962</v>
      </c>
      <c r="W6" s="34">
        <f t="shared" si="3"/>
        <v>3.32</v>
      </c>
      <c r="X6" s="34">
        <f t="shared" si="3"/>
        <v>1795.78</v>
      </c>
      <c r="Y6" s="35">
        <f>IF(Y7="",NA(),Y7)</f>
        <v>74.12</v>
      </c>
      <c r="Z6" s="35">
        <f t="shared" ref="Z6:AH6" si="4">IF(Z7="",NA(),Z7)</f>
        <v>73.209999999999994</v>
      </c>
      <c r="AA6" s="35">
        <f t="shared" si="4"/>
        <v>77.27</v>
      </c>
      <c r="AB6" s="35">
        <f t="shared" si="4"/>
        <v>70.819999999999993</v>
      </c>
      <c r="AC6" s="35">
        <f t="shared" si="4"/>
        <v>70.97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1719.79</v>
      </c>
      <c r="BG6" s="35">
        <f t="shared" ref="BG6:BO6" si="7">IF(BG7="",NA(),BG7)</f>
        <v>1618.63</v>
      </c>
      <c r="BH6" s="35">
        <f t="shared" si="7"/>
        <v>1499.84</v>
      </c>
      <c r="BI6" s="35">
        <f t="shared" si="7"/>
        <v>1369.05</v>
      </c>
      <c r="BJ6" s="35">
        <f t="shared" si="7"/>
        <v>1227.1199999999999</v>
      </c>
      <c r="BK6" s="35">
        <f t="shared" si="7"/>
        <v>1298.9100000000001</v>
      </c>
      <c r="BL6" s="35">
        <f t="shared" si="7"/>
        <v>1243.71</v>
      </c>
      <c r="BM6" s="35">
        <f t="shared" si="7"/>
        <v>1194.1500000000001</v>
      </c>
      <c r="BN6" s="35">
        <f t="shared" si="7"/>
        <v>1206.79</v>
      </c>
      <c r="BO6" s="35">
        <f t="shared" si="7"/>
        <v>1258.43</v>
      </c>
      <c r="BP6" s="34" t="str">
        <f>IF(BP7="","",IF(BP7="-","【-】","【"&amp;SUBSTITUTE(TEXT(BP7,"#,##0.00"),"-","△")&amp;"】"))</f>
        <v>【1,260.21】</v>
      </c>
      <c r="BQ6" s="35">
        <f>IF(BQ7="",NA(),BQ7)</f>
        <v>92.68</v>
      </c>
      <c r="BR6" s="35">
        <f t="shared" ref="BR6:BZ6" si="8">IF(BR7="",NA(),BR7)</f>
        <v>93.55</v>
      </c>
      <c r="BS6" s="35">
        <f t="shared" si="8"/>
        <v>92.09</v>
      </c>
      <c r="BT6" s="35">
        <f t="shared" si="8"/>
        <v>94.63</v>
      </c>
      <c r="BU6" s="35">
        <f t="shared" si="8"/>
        <v>92.54</v>
      </c>
      <c r="BV6" s="35">
        <f t="shared" si="8"/>
        <v>69.87</v>
      </c>
      <c r="BW6" s="35">
        <f t="shared" si="8"/>
        <v>74.3</v>
      </c>
      <c r="BX6" s="35">
        <f t="shared" si="8"/>
        <v>72.260000000000005</v>
      </c>
      <c r="BY6" s="35">
        <f t="shared" si="8"/>
        <v>71.84</v>
      </c>
      <c r="BZ6" s="35">
        <f t="shared" si="8"/>
        <v>73.36</v>
      </c>
      <c r="CA6" s="34" t="str">
        <f>IF(CA7="","",IF(CA7="-","【-】","【"&amp;SUBSTITUTE(TEXT(CA7,"#,##0.00"),"-","△")&amp;"】"))</f>
        <v>【75.29】</v>
      </c>
      <c r="CB6" s="35">
        <f>IF(CB7="",NA(),CB7)</f>
        <v>210.92</v>
      </c>
      <c r="CC6" s="35">
        <f t="shared" ref="CC6:CK6" si="9">IF(CC7="",NA(),CC7)</f>
        <v>206.23</v>
      </c>
      <c r="CD6" s="35">
        <f t="shared" si="9"/>
        <v>190.14</v>
      </c>
      <c r="CE6" s="35">
        <f t="shared" si="9"/>
        <v>191.11</v>
      </c>
      <c r="CF6" s="35">
        <f t="shared" si="9"/>
        <v>190.49</v>
      </c>
      <c r="CG6" s="35">
        <f t="shared" si="9"/>
        <v>234.96</v>
      </c>
      <c r="CH6" s="35">
        <f t="shared" si="9"/>
        <v>221.81</v>
      </c>
      <c r="CI6" s="35">
        <f t="shared" si="9"/>
        <v>230.02</v>
      </c>
      <c r="CJ6" s="35">
        <f t="shared" si="9"/>
        <v>228.47</v>
      </c>
      <c r="CK6" s="35">
        <f t="shared" si="9"/>
        <v>224.88</v>
      </c>
      <c r="CL6" s="34" t="str">
        <f>IF(CL7="","",IF(CL7="-","【-】","【"&amp;SUBSTITUTE(TEXT(CL7,"#,##0.00"),"-","△")&amp;"】"))</f>
        <v>【215.41】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42.9</v>
      </c>
      <c r="CS6" s="35">
        <f t="shared" si="10"/>
        <v>43.36</v>
      </c>
      <c r="CT6" s="35">
        <f t="shared" si="10"/>
        <v>42.56</v>
      </c>
      <c r="CU6" s="35">
        <f t="shared" si="10"/>
        <v>42.47</v>
      </c>
      <c r="CV6" s="35">
        <f t="shared" si="10"/>
        <v>42.4</v>
      </c>
      <c r="CW6" s="34" t="str">
        <f>IF(CW7="","",IF(CW7="-","【-】","【"&amp;SUBSTITUTE(TEXT(CW7,"#,##0.00"),"-","△")&amp;"】"))</f>
        <v>【42.90】</v>
      </c>
      <c r="CX6" s="35">
        <f>IF(CX7="",NA(),CX7)</f>
        <v>72.599999999999994</v>
      </c>
      <c r="CY6" s="35">
        <f t="shared" ref="CY6:DG6" si="11">IF(CY7="",NA(),CY7)</f>
        <v>72.72</v>
      </c>
      <c r="CZ6" s="35">
        <f t="shared" si="11"/>
        <v>75.09</v>
      </c>
      <c r="DA6" s="35">
        <f t="shared" si="11"/>
        <v>76.48</v>
      </c>
      <c r="DB6" s="35">
        <f t="shared" si="11"/>
        <v>78.97</v>
      </c>
      <c r="DC6" s="35">
        <f t="shared" si="11"/>
        <v>83.5</v>
      </c>
      <c r="DD6" s="35">
        <f t="shared" si="11"/>
        <v>83.06</v>
      </c>
      <c r="DE6" s="35">
        <f t="shared" si="11"/>
        <v>83.32</v>
      </c>
      <c r="DF6" s="35">
        <f t="shared" si="11"/>
        <v>83.75</v>
      </c>
      <c r="DG6" s="35">
        <f t="shared" si="11"/>
        <v>84.19</v>
      </c>
      <c r="DH6" s="34" t="str">
        <f>IF(DH7="","",IF(DH7="-","【-】","【"&amp;SUBSTITUTE(TEXT(DH7,"#,##0.00"),"-","△")&amp;"】"))</f>
        <v>【84.75】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0.09</v>
      </c>
      <c r="EK6" s="35">
        <f t="shared" si="14"/>
        <v>0.09</v>
      </c>
      <c r="EL6" s="35">
        <f t="shared" si="14"/>
        <v>0.13</v>
      </c>
      <c r="EM6" s="35">
        <f t="shared" si="14"/>
        <v>0.36</v>
      </c>
      <c r="EN6" s="35">
        <f t="shared" si="14"/>
        <v>0.39</v>
      </c>
      <c r="EO6" s="34" t="str">
        <f>IF(EO7="","",IF(EO7="-","【-】","【"&amp;SUBSTITUTE(TEXT(EO7,"#,##0.00"),"-","△")&amp;"】"))</f>
        <v>【0.30】</v>
      </c>
    </row>
    <row r="7" spans="1:145" s="36" customFormat="1" x14ac:dyDescent="0.15">
      <c r="A7" s="28"/>
      <c r="B7" s="37">
        <v>2020</v>
      </c>
      <c r="C7" s="37">
        <v>435058</v>
      </c>
      <c r="D7" s="37">
        <v>47</v>
      </c>
      <c r="E7" s="37">
        <v>17</v>
      </c>
      <c r="F7" s="37">
        <v>4</v>
      </c>
      <c r="G7" s="37">
        <v>0</v>
      </c>
      <c r="H7" s="37" t="s">
        <v>99</v>
      </c>
      <c r="I7" s="37" t="s">
        <v>100</v>
      </c>
      <c r="J7" s="37" t="s">
        <v>101</v>
      </c>
      <c r="K7" s="37" t="s">
        <v>102</v>
      </c>
      <c r="L7" s="37" t="s">
        <v>103</v>
      </c>
      <c r="M7" s="37" t="s">
        <v>104</v>
      </c>
      <c r="N7" s="38" t="s">
        <v>105</v>
      </c>
      <c r="O7" s="38" t="s">
        <v>106</v>
      </c>
      <c r="P7" s="38">
        <v>65.010000000000005</v>
      </c>
      <c r="Q7" s="38">
        <v>100</v>
      </c>
      <c r="R7" s="38">
        <v>4290</v>
      </c>
      <c r="S7" s="38">
        <v>9227</v>
      </c>
      <c r="T7" s="38">
        <v>165.86</v>
      </c>
      <c r="U7" s="38">
        <v>55.63</v>
      </c>
      <c r="V7" s="38">
        <v>5962</v>
      </c>
      <c r="W7" s="38">
        <v>3.32</v>
      </c>
      <c r="X7" s="38">
        <v>1795.78</v>
      </c>
      <c r="Y7" s="38">
        <v>74.12</v>
      </c>
      <c r="Z7" s="38">
        <v>73.209999999999994</v>
      </c>
      <c r="AA7" s="38">
        <v>77.27</v>
      </c>
      <c r="AB7" s="38">
        <v>70.819999999999993</v>
      </c>
      <c r="AC7" s="38">
        <v>70.97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1719.79</v>
      </c>
      <c r="BG7" s="38">
        <v>1618.63</v>
      </c>
      <c r="BH7" s="38">
        <v>1499.84</v>
      </c>
      <c r="BI7" s="38">
        <v>1369.05</v>
      </c>
      <c r="BJ7" s="38">
        <v>1227.1199999999999</v>
      </c>
      <c r="BK7" s="38">
        <v>1298.9100000000001</v>
      </c>
      <c r="BL7" s="38">
        <v>1243.71</v>
      </c>
      <c r="BM7" s="38">
        <v>1194.1500000000001</v>
      </c>
      <c r="BN7" s="38">
        <v>1206.79</v>
      </c>
      <c r="BO7" s="38">
        <v>1258.43</v>
      </c>
      <c r="BP7" s="38">
        <v>1260.21</v>
      </c>
      <c r="BQ7" s="38">
        <v>92.68</v>
      </c>
      <c r="BR7" s="38">
        <v>93.55</v>
      </c>
      <c r="BS7" s="38">
        <v>92.09</v>
      </c>
      <c r="BT7" s="38">
        <v>94.63</v>
      </c>
      <c r="BU7" s="38">
        <v>92.54</v>
      </c>
      <c r="BV7" s="38">
        <v>69.87</v>
      </c>
      <c r="BW7" s="38">
        <v>74.3</v>
      </c>
      <c r="BX7" s="38">
        <v>72.260000000000005</v>
      </c>
      <c r="BY7" s="38">
        <v>71.84</v>
      </c>
      <c r="BZ7" s="38">
        <v>73.36</v>
      </c>
      <c r="CA7" s="38">
        <v>75.290000000000006</v>
      </c>
      <c r="CB7" s="38">
        <v>210.92</v>
      </c>
      <c r="CC7" s="38">
        <v>206.23</v>
      </c>
      <c r="CD7" s="38">
        <v>190.14</v>
      </c>
      <c r="CE7" s="38">
        <v>191.11</v>
      </c>
      <c r="CF7" s="38">
        <v>190.49</v>
      </c>
      <c r="CG7" s="38">
        <v>234.96</v>
      </c>
      <c r="CH7" s="38">
        <v>221.81</v>
      </c>
      <c r="CI7" s="38">
        <v>230.02</v>
      </c>
      <c r="CJ7" s="38">
        <v>228.47</v>
      </c>
      <c r="CK7" s="38">
        <v>224.88</v>
      </c>
      <c r="CL7" s="38">
        <v>215.41</v>
      </c>
      <c r="CM7" s="38" t="s">
        <v>105</v>
      </c>
      <c r="CN7" s="38" t="s">
        <v>105</v>
      </c>
      <c r="CO7" s="38" t="s">
        <v>105</v>
      </c>
      <c r="CP7" s="38" t="s">
        <v>105</v>
      </c>
      <c r="CQ7" s="38" t="s">
        <v>105</v>
      </c>
      <c r="CR7" s="38">
        <v>42.9</v>
      </c>
      <c r="CS7" s="38">
        <v>43.36</v>
      </c>
      <c r="CT7" s="38">
        <v>42.56</v>
      </c>
      <c r="CU7" s="38">
        <v>42.47</v>
      </c>
      <c r="CV7" s="38">
        <v>42.4</v>
      </c>
      <c r="CW7" s="38">
        <v>42.9</v>
      </c>
      <c r="CX7" s="38">
        <v>72.599999999999994</v>
      </c>
      <c r="CY7" s="38">
        <v>72.72</v>
      </c>
      <c r="CZ7" s="38">
        <v>75.09</v>
      </c>
      <c r="DA7" s="38">
        <v>76.48</v>
      </c>
      <c r="DB7" s="38">
        <v>78.97</v>
      </c>
      <c r="DC7" s="38">
        <v>83.5</v>
      </c>
      <c r="DD7" s="38">
        <v>83.06</v>
      </c>
      <c r="DE7" s="38">
        <v>83.32</v>
      </c>
      <c r="DF7" s="38">
        <v>83.75</v>
      </c>
      <c r="DG7" s="38">
        <v>84.19</v>
      </c>
      <c r="DH7" s="38">
        <v>84.75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0.09</v>
      </c>
      <c r="EK7" s="38">
        <v>0.09</v>
      </c>
      <c r="EL7" s="38">
        <v>0.13</v>
      </c>
      <c r="EM7" s="38">
        <v>0.36</v>
      </c>
      <c r="EN7" s="38">
        <v>0.39</v>
      </c>
      <c r="EO7" s="38">
        <v>0.3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107</v>
      </c>
      <c r="C9" s="40" t="s">
        <v>108</v>
      </c>
      <c r="D9" s="40" t="s">
        <v>109</v>
      </c>
      <c r="E9" s="40" t="s">
        <v>110</v>
      </c>
      <c r="F9" s="40" t="s">
        <v>111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49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113</v>
      </c>
    </row>
    <row r="13" spans="1:145" x14ac:dyDescent="0.15">
      <c r="B13" t="s">
        <v>114</v>
      </c>
      <c r="C13" t="s">
        <v>114</v>
      </c>
      <c r="D13" t="s">
        <v>114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2022-01-18T02:19:44Z</cp:lastPrinted>
  <dcterms:created xsi:type="dcterms:W3CDTF">2021-12-03T07:53:07Z</dcterms:created>
  <dcterms:modified xsi:type="dcterms:W3CDTF">2022-02-16T07:34:35Z</dcterms:modified>
  <cp:category/>
</cp:coreProperties>
</file>