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4 特環\"/>
    </mc:Choice>
  </mc:AlternateContent>
  <workbookProtection workbookAlgorithmName="SHA-512" workbookHashValue="lVJqxA7GCdtyU7kSemY28mGBU3KO5uJZyYazs5X5o6wu1Yh3bNHJpgNh3V5t2qtlOGc5ndtWYTEOTHIbsVd5bw==" workbookSaltValue="1sx65nIIzg3l8a0wnIjwdQ=="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<sst xmlns="http://schemas.openxmlformats.org/spreadsheetml/2006/main" count="236" uniqueCount="119">
  <si>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</si>
  <si>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</si>
  <si>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</si>
  <si>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</si>
  <si>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</si>
  <si>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</si>
  <si>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</si>
  <si>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</si>
  <si>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</si>
  <si>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</si>
  <si>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</si>
  <si>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</si>
  <si>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</si>
  <si>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</si>
  <si>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</si>
  <si>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</si>
  <si>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</si>
  <si>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</si>
  <si>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</si>
  <si>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</si>
  <si>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</si>
  <si>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</si>
  <si>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</si>
  <si>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</si>
  <si>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</si>
  <si>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</si>
  <si>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</si>
  <si>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</si>
  <si>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</si>
  <si>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</si>
  <si>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</si>
  <si>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</si>
  <si>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</si>
  <si>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</si>
  <si>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</si>
  <si>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</si>
  <si>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</si>
  <si>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</si>
  <si>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</si>
  <si>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</si>
  <si>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</si>
  <si>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</si>
  <si>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</si>
  <si>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</si>
  <si>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</si>
  <si>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</si>
  <si>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</si>
  <si>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</si>
  <si>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</si>
  <si>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</si>
  <si>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</si>
  <si>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</si>
  <si>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</si>
  <si>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</si>
  <si>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</si>
  <si>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</si>
  <si>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</si>
  <si>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</si>
  <si>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</si>
  <si>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</si>
  <si>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</si>
  <si>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</si>
  <si>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</si>
  <si>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</si>
  <si>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</si>
  <si>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</si>
  <si>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</si>
  <si>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</si>
  <si>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</si>
  <si>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</si>
  <si>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</si>
  <si>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</si>
  <si>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</si>
  <si>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</si>
  <si>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</si>
  <si>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</si>
  <si>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</si>
  <si>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</si>
  <si>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</si>
  <si>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</si>
  <si>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</si>
  <si>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</si>
  <si>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</si>
  <si>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</si>
  <si>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</si>
  <si>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</si>
  <si>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</si>
  <si>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</si>
  <si>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</si>
  <si>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</si>
  <si>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</si>
  <si>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</si>
  <si>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</si>
  <si>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</si>
  <si>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</si>
  <si>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</si>
  <si>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</si>
  <si>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</si>
  <si>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</si>
  <si>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</si>
  <si>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</si>
  <si>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</si>
  <si>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</si>
  <si>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</si>
  <si>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</si>
  <si>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</si>
  <si>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</si>
  <si>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</si>
  <si>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</si>
  <si>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</si>
  <si>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</si>
  <si>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</si>
  <si>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</si>
  <si>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</si>
  <si>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</si>
  <si>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</si>
  <si>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下水道処理区域の面整備については完了しているが、今後は老朽化対策費用の増加が見込まれる。適切な維持管理を行いながら、中長期的な施設の更新を行っていくよう努める。
　今後の経営については、策定した経営戦略に基づき、加入促進や料金改定等を検討し、また維持管理費用についても経費の削減に努めることで健全な経営を目指し、安全で安定した事業の継続に努める。</t>
    <rPh sb="1" eb="4">
      <t>ゲスイドウ</t>
    </rPh>
    <rPh sb="4" eb="6">
      <t>ショリ</t>
    </rPh>
    <rPh sb="6" eb="8">
      <t>クイキ</t>
    </rPh>
    <rPh sb="9" eb="10">
      <t>メン</t>
    </rPh>
    <rPh sb="10" eb="12">
      <t>セイビ</t>
    </rPh>
    <rPh sb="17" eb="19">
      <t>カンリョウ</t>
    </rPh>
    <rPh sb="25" eb="27">
      <t>コンゴ</t>
    </rPh>
    <rPh sb="28" eb="31">
      <t>ロウキュウカ</t>
    </rPh>
    <rPh sb="31" eb="33">
      <t>タイサク</t>
    </rPh>
    <rPh sb="33" eb="35">
      <t>ヒヨウ</t>
    </rPh>
    <rPh sb="36" eb="38">
      <t>ゾウカ</t>
    </rPh>
    <rPh sb="39" eb="41">
      <t>ミコ</t>
    </rPh>
    <rPh sb="45" eb="47">
      <t>テキセツ</t>
    </rPh>
    <rPh sb="48" eb="50">
      <t>イジ</t>
    </rPh>
    <rPh sb="50" eb="52">
      <t>カンリ</t>
    </rPh>
    <rPh sb="53" eb="54">
      <t>オコナ</t>
    </rPh>
    <rPh sb="59" eb="63">
      <t>チュウチョウキテキ</t>
    </rPh>
    <rPh sb="64" eb="66">
      <t>シセツ</t>
    </rPh>
    <rPh sb="67" eb="69">
      <t>コウシン</t>
    </rPh>
    <rPh sb="70" eb="71">
      <t>オコナ</t>
    </rPh>
    <rPh sb="77" eb="78">
      <t>ツト</t>
    </rPh>
    <rPh sb="83" eb="85">
      <t>コンゴ</t>
    </rPh>
    <rPh sb="86" eb="88">
      <t>ケイエイ</t>
    </rPh>
    <rPh sb="94" eb="96">
      <t>サクテイ</t>
    </rPh>
    <rPh sb="98" eb="100">
      <t>ケイエイ</t>
    </rPh>
    <rPh sb="100" eb="102">
      <t>センリャク</t>
    </rPh>
    <rPh sb="103" eb="104">
      <t>モト</t>
    </rPh>
    <rPh sb="107" eb="109">
      <t>カニュウ</t>
    </rPh>
    <rPh sb="109" eb="111">
      <t>ソクシン</t>
    </rPh>
    <rPh sb="112" eb="114">
      <t>リョウキン</t>
    </rPh>
    <rPh sb="114" eb="116">
      <t>カイテイ</t>
    </rPh>
    <rPh sb="116" eb="117">
      <t>トウ</t>
    </rPh>
    <rPh sb="118" eb="120">
      <t>ケントウ</t>
    </rPh>
    <rPh sb="124" eb="126">
      <t>イジ</t>
    </rPh>
    <rPh sb="126" eb="128">
      <t>カンリ</t>
    </rPh>
    <rPh sb="128" eb="130">
      <t>ヒヨウ</t>
    </rPh>
    <rPh sb="135" eb="137">
      <t>ケイヒ</t>
    </rPh>
    <rPh sb="138" eb="140">
      <t>サクゲン</t>
    </rPh>
    <rPh sb="141" eb="142">
      <t>ツト</t>
    </rPh>
    <rPh sb="147" eb="149">
      <t>ケンゼン</t>
    </rPh>
    <rPh sb="150" eb="152">
      <t>ケイエイ</t>
    </rPh>
    <rPh sb="153" eb="155">
      <t>メザ</t>
    </rPh>
    <rPh sb="157" eb="159">
      <t>アンゼン</t>
    </rPh>
    <rPh sb="160" eb="162">
      <t>アンテイ</t>
    </rPh>
    <rPh sb="164" eb="166">
      <t>ジギョウ</t>
    </rPh>
    <rPh sb="167" eb="169">
      <t>ケイゾク</t>
    </rPh>
    <rPh sb="170" eb="171">
      <t>ツト</t>
    </rPh>
    <phoneticPr fontId="4"/>
  </si>
  <si>
    <t xml:space="preserve"> ①収益的収支比率は一般会計繰入金の増加に伴い改善が見られるが、⑧水洗化率及び⑤経費回収率は低い値となっている。④企業債残高対事業規模比率は、類似団体平均値を大きく上回っている。
令和２年度下水道加入状況
処理区域内人口　2,460人
下水道普及人口　1,548人　普及率62.9％
(今後の対策)
　令和２年度に経営戦略の策定を行った。
下水道接続への加入促進を行い、令和４年度から上下水道審議会にて料金改定について協議を行う。
維持管理についても見直しを行い、経費の削減に努める。
</t>
    <rPh sb="2" eb="5">
      <t>シュウエキテキ</t>
    </rPh>
    <rPh sb="5" eb="7">
      <t>シュウシ</t>
    </rPh>
    <rPh sb="7" eb="9">
      <t>ヒリツ</t>
    </rPh>
    <rPh sb="10" eb="12">
      <t>イッパン</t>
    </rPh>
    <rPh sb="12" eb="14">
      <t>カイケイ</t>
    </rPh>
    <rPh sb="14" eb="16">
      <t>クリイレ</t>
    </rPh>
    <rPh sb="16" eb="17">
      <t>キン</t>
    </rPh>
    <rPh sb="18" eb="20">
      <t>ゾウカ</t>
    </rPh>
    <rPh sb="21" eb="22">
      <t>トモナ</t>
    </rPh>
    <rPh sb="23" eb="25">
      <t>カイゼン</t>
    </rPh>
    <rPh sb="26" eb="27">
      <t>ミ</t>
    </rPh>
    <rPh sb="33" eb="36">
      <t>スイセンカ</t>
    </rPh>
    <rPh sb="36" eb="37">
      <t>リツ</t>
    </rPh>
    <rPh sb="37" eb="38">
      <t>オヨ</t>
    </rPh>
    <rPh sb="40" eb="42">
      <t>ケイヒ</t>
    </rPh>
    <rPh sb="42" eb="44">
      <t>カイシュウ</t>
    </rPh>
    <rPh sb="44" eb="45">
      <t>リツ</t>
    </rPh>
    <rPh sb="46" eb="47">
      <t>ヒク</t>
    </rPh>
    <rPh sb="48" eb="49">
      <t>アタイ</t>
    </rPh>
    <rPh sb="57" eb="59">
      <t>キギョウ</t>
    </rPh>
    <rPh sb="59" eb="60">
      <t>サイ</t>
    </rPh>
    <rPh sb="60" eb="62">
      <t>ザンダカ</t>
    </rPh>
    <rPh sb="62" eb="63">
      <t>タイ</t>
    </rPh>
    <rPh sb="63" eb="65">
      <t>ジギョウ</t>
    </rPh>
    <rPh sb="65" eb="67">
      <t>キボ</t>
    </rPh>
    <rPh sb="67" eb="69">
      <t>ヒリツ</t>
    </rPh>
    <rPh sb="71" eb="73">
      <t>ルイジ</t>
    </rPh>
    <rPh sb="73" eb="75">
      <t>ダンタイ</t>
    </rPh>
    <rPh sb="75" eb="78">
      <t>ヘイキンチ</t>
    </rPh>
    <rPh sb="79" eb="80">
      <t>オオ</t>
    </rPh>
    <rPh sb="82" eb="84">
      <t>ウワマワ</t>
    </rPh>
    <rPh sb="91" eb="93">
      <t>レイワ</t>
    </rPh>
    <rPh sb="94" eb="96">
      <t>ネンド</t>
    </rPh>
    <rPh sb="96" eb="99">
      <t>ゲスイドウ</t>
    </rPh>
    <rPh sb="99" eb="101">
      <t>カニュウ</t>
    </rPh>
    <rPh sb="101" eb="103">
      <t>ジョウキョウ</t>
    </rPh>
    <rPh sb="104" eb="106">
      <t>ショリ</t>
    </rPh>
    <rPh sb="106" eb="109">
      <t>クイキナイ</t>
    </rPh>
    <rPh sb="109" eb="111">
      <t>ジンコウ</t>
    </rPh>
    <rPh sb="117" eb="118">
      <t>ニン</t>
    </rPh>
    <rPh sb="119" eb="122">
      <t>ゲスイドウ</t>
    </rPh>
    <rPh sb="122" eb="124">
      <t>フキュウ</t>
    </rPh>
    <rPh sb="124" eb="126">
      <t>ジンコウ</t>
    </rPh>
    <rPh sb="132" eb="133">
      <t>ニン</t>
    </rPh>
    <rPh sb="134" eb="136">
      <t>フキュウ</t>
    </rPh>
    <rPh sb="136" eb="137">
      <t>リツ</t>
    </rPh>
    <rPh sb="145" eb="147">
      <t>コンゴ</t>
    </rPh>
    <rPh sb="148" eb="150">
      <t>タイサク</t>
    </rPh>
    <rPh sb="153" eb="155">
      <t>レイワ</t>
    </rPh>
    <rPh sb="156" eb="158">
      <t>ネンド</t>
    </rPh>
    <rPh sb="159" eb="163">
      <t>ケイエイセンリャク</t>
    </rPh>
    <rPh sb="164" eb="166">
      <t>サクテイ</t>
    </rPh>
    <rPh sb="167" eb="168">
      <t>オコナ</t>
    </rPh>
    <rPh sb="172" eb="175">
      <t>ゲスイドウ</t>
    </rPh>
    <rPh sb="175" eb="177">
      <t>セツゾク</t>
    </rPh>
    <rPh sb="179" eb="181">
      <t>カニュウ</t>
    </rPh>
    <rPh sb="181" eb="183">
      <t>ソクシン</t>
    </rPh>
    <rPh sb="184" eb="185">
      <t>オコナ</t>
    </rPh>
    <rPh sb="187" eb="189">
      <t>レイワ</t>
    </rPh>
    <rPh sb="190" eb="192">
      <t>ネンド</t>
    </rPh>
    <rPh sb="194" eb="196">
      <t>ジョウゲ</t>
    </rPh>
    <rPh sb="196" eb="198">
      <t>スイドウ</t>
    </rPh>
    <rPh sb="198" eb="201">
      <t>シンギカイ</t>
    </rPh>
    <rPh sb="203" eb="205">
      <t>リョウキン</t>
    </rPh>
    <rPh sb="205" eb="207">
      <t>カイテイ</t>
    </rPh>
    <rPh sb="211" eb="213">
      <t>キョウギ</t>
    </rPh>
    <rPh sb="214" eb="215">
      <t>オコナ</t>
    </rPh>
    <rPh sb="218" eb="220">
      <t>イジ</t>
    </rPh>
    <rPh sb="220" eb="222">
      <t>カンリ</t>
    </rPh>
    <rPh sb="227" eb="229">
      <t>ミナオ</t>
    </rPh>
    <rPh sb="231" eb="232">
      <t>オコナ</t>
    </rPh>
    <rPh sb="234" eb="236">
      <t>ケイヒ</t>
    </rPh>
    <rPh sb="237" eb="239">
      <t>サクゲン</t>
    </rPh>
    <rPh sb="240" eb="241">
      <t>ツト</t>
    </rPh>
    <phoneticPr fontId="4"/>
  </si>
  <si>
    <t>　平成１４年４月に供用を開始し、１８年経過をしている。令和元年度に下水道施設ストックマネジメント計画を策定しており、令和３年度までに精査した内容をもとに、令和４年度以降順次老朽化対策を行う。</t>
    <rPh sb="1" eb="3">
      <t>ヘイセイ</t>
    </rPh>
    <rPh sb="5" eb="6">
      <t>ネン</t>
    </rPh>
    <rPh sb="7" eb="8">
      <t>ガツ</t>
    </rPh>
    <rPh sb="9" eb="11">
      <t>キョウヨウ</t>
    </rPh>
    <rPh sb="12" eb="14">
      <t>カイシ</t>
    </rPh>
    <rPh sb="18" eb="19">
      <t>ネン</t>
    </rPh>
    <rPh sb="19" eb="21">
      <t>ケイカ</t>
    </rPh>
    <rPh sb="27" eb="29">
      <t>レイワ</t>
    </rPh>
    <rPh sb="29" eb="31">
      <t>ガンネン</t>
    </rPh>
    <rPh sb="31" eb="32">
      <t>ド</t>
    </rPh>
    <rPh sb="33" eb="36">
      <t>ゲスイドウ</t>
    </rPh>
    <rPh sb="36" eb="38">
      <t>シセツ</t>
    </rPh>
    <rPh sb="48" eb="50">
      <t>ケイカク</t>
    </rPh>
    <rPh sb="51" eb="53">
      <t>サクテイ</t>
    </rPh>
    <rPh sb="58" eb="60">
      <t>レイワ</t>
    </rPh>
    <rPh sb="61" eb="63">
      <t>ネンド</t>
    </rPh>
    <rPh sb="66" eb="68">
      <t>セイサ</t>
    </rPh>
    <rPh sb="70" eb="72">
      <t>ナイヨウ</t>
    </rPh>
    <rPh sb="77" eb="79">
      <t>レイワ</t>
    </rPh>
    <rPh sb="80" eb="82">
      <t>ネンド</t>
    </rPh>
    <rPh sb="82" eb="84">
      <t>イコウ</t>
    </rPh>
    <rPh sb="84" eb="86">
      <t>ジュンジ</t>
    </rPh>
    <rPh sb="86" eb="89">
      <t>ロウキュウカ</t>
    </rPh>
    <rPh sb="89" eb="91">
      <t>タイサク</t>
    </rPh>
    <rPh sb="92" eb="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</si>
</sst>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1A-435A-AB74-EAD39CFCBA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EE1A-435A-AB74-EAD39CFCBA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61.5</c:v>
                </c:pt>
                <c:pt idx="1">
                  <c:v>63.33</c:v>
                </c:pt>
                <c:pt idx="2">
                  <c:v>57.39</c:v>
                </c:pt>
                <c:pt idx="3">
                  <c:v>43.67</c:v>
                </c:pt>
                <c:pt idx="4">
                  <c:v>44.11</c:v>
                </c:pt>
              </c:numCache>
            </c:numRef>
          </c:val>
          <c:extLst>
            <c:ext xmlns:c16="http://schemas.microsoft.com/office/drawing/2014/chart" uri="{C3380CC4-5D6E-409C-BE32-E72D297353CC}">
              <c16:uniqueId val="{00000000-FBB2-41BB-B390-84F002BB7A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FBB2-41BB-B390-84F002BB7A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51.53</c:v>
                </c:pt>
                <c:pt idx="1">
                  <c:v>55.54</c:v>
                </c:pt>
                <c:pt idx="2">
                  <c:v>59.38</c:v>
                </c:pt>
                <c:pt idx="3">
                  <c:v>60.4</c:v>
                </c:pt>
                <c:pt idx="4">
                  <c:v>62.93</c:v>
                </c:pt>
              </c:numCache>
            </c:numRef>
          </c:val>
          <c:extLst>
            <c:ext xmlns:c16="http://schemas.microsoft.com/office/drawing/2014/chart" uri="{C3380CC4-5D6E-409C-BE32-E72D297353CC}">
              <c16:uniqueId val="{00000000-CC43-4E1F-8775-D05AA799B2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CC43-4E1F-8775-D05AA799B2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55.1</c:v>
                </c:pt>
                <c:pt idx="1">
                  <c:v>57.12</c:v>
                </c:pt>
                <c:pt idx="2">
                  <c:v>57.74</c:v>
                </c:pt>
                <c:pt idx="3">
                  <c:v>65.37</c:v>
                </c:pt>
                <c:pt idx="4">
                  <c:v>94.74</c:v>
                </c:pt>
              </c:numCache>
            </c:numRef>
          </c:val>
          <c:extLst>
            <c:ext xmlns:c16="http://schemas.microsoft.com/office/drawing/2014/chart" uri="{C3380CC4-5D6E-409C-BE32-E72D297353CC}">
              <c16:uniqueId val="{00000000-A85E-44EE-89A7-E096BEC019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E-44EE-89A7-E096BEC019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3A-4FDA-B888-EAD9554DBB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3A-4FDA-B888-EAD9554DBB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FD-4B9F-808C-95C4EF2DEE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FD-4B9F-808C-95C4EF2DEE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A-42DA-990C-9FC03E68B3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A-42DA-990C-9FC03E68B3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07-45EB-9169-619C97A2B2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7-45EB-9169-619C97A2B2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2272.58</c:v>
                </c:pt>
                <c:pt idx="1">
                  <c:v>2077.4899999999998</c:v>
                </c:pt>
                <c:pt idx="2">
                  <c:v>1917.63</c:v>
                </c:pt>
                <c:pt idx="3">
                  <c:v>1717.51</c:v>
                </c:pt>
                <c:pt idx="4">
                  <c:v>1828.56</c:v>
                </c:pt>
              </c:numCache>
            </c:numRef>
          </c:val>
          <c:extLst>
            <c:ext xmlns:c16="http://schemas.microsoft.com/office/drawing/2014/chart" uri="{C3380CC4-5D6E-409C-BE32-E72D297353CC}">
              <c16:uniqueId val="{00000000-1B15-4A5E-84A1-1A7F6A5D90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1B15-4A5E-84A1-1A7F6A5D90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50.61</c:v>
                </c:pt>
                <c:pt idx="1">
                  <c:v>42.33</c:v>
                </c:pt>
                <c:pt idx="2">
                  <c:v>25.17</c:v>
                </c:pt>
                <c:pt idx="3">
                  <c:v>27.05</c:v>
                </c:pt>
                <c:pt idx="4">
                  <c:v>32.94</c:v>
                </c:pt>
              </c:numCache>
            </c:numRef>
          </c:val>
          <c:extLst>
            <c:ext xmlns:c16="http://schemas.microsoft.com/office/drawing/2014/chart" uri="{C3380CC4-5D6E-409C-BE32-E72D297353CC}">
              <c16:uniqueId val="{00000000-677D-4212-8D2A-C0537695DB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677D-4212-8D2A-C0537695DB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167.4</c:v>
                </c:pt>
                <c:pt idx="1">
                  <c:v>197.55</c:v>
                </c:pt>
                <c:pt idx="2">
                  <c:v>374.2</c:v>
                </c:pt>
                <c:pt idx="3">
                  <c:v>475.69</c:v>
                </c:pt>
                <c:pt idx="4">
                  <c:v>332.65</c:v>
                </c:pt>
              </c:numCache>
            </c:numRef>
          </c:val>
          <c:extLst>
            <c:ext xmlns:c16="http://schemas.microsoft.com/office/drawing/2014/chart" uri="{C3380CC4-5D6E-409C-BE32-E72D297353CC}">
              <c16:uniqueId val="{00000000-537A-43A6-A601-387AE2B242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537A-43A6-A601-387AE2B242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南関町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9450</v>
      </c>
      <c r="AM8" s="51"/>
      <c r="AN8" s="51"/>
      <c r="AO8" s="51"/>
      <c r="AP8" s="51"/>
      <c r="AQ8" s="51"/>
      <c r="AR8" s="51"/>
      <c r="AS8" s="51"/>
      <c r="AT8" s="46">
        <f>データ!T6</f>
        <v>68.92</v>
      </c>
      <c r="AU8" s="46"/>
      <c r="AV8" s="46"/>
      <c r="AW8" s="46"/>
      <c r="AX8" s="46"/>
      <c r="AY8" s="46"/>
      <c r="AZ8" s="46"/>
      <c r="BA8" s="46"/>
      <c r="BB8" s="46">
        <f>データ!U6</f>
        <v>137.12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26.28</v>
      </c>
      <c r="Q10" s="46"/>
      <c r="R10" s="46"/>
      <c r="S10" s="46"/>
      <c r="T10" s="46"/>
      <c r="U10" s="46"/>
      <c r="V10" s="46"/>
      <c r="W10" s="46">
        <f>データ!Q6</f>
        <v>100</v>
      </c>
      <c r="X10" s="46"/>
      <c r="Y10" s="46"/>
      <c r="Z10" s="46"/>
      <c r="AA10" s="46"/>
      <c r="AB10" s="46"/>
      <c r="AC10" s="46"/>
      <c r="AD10" s="51">
        <f>データ!R6</f>
        <v>3360</v>
      </c>
      <c r="AE10" s="51"/>
      <c r="AF10" s="51"/>
      <c r="AG10" s="51"/>
      <c r="AH10" s="51"/>
      <c r="AI10" s="51"/>
      <c r="AJ10" s="51"/>
      <c r="AK10" s="2"/>
      <c r="AL10" s="51">
        <f>データ!V6</f>
        <v>2460</v>
      </c>
      <c r="AM10" s="51"/>
      <c r="AN10" s="51"/>
      <c r="AO10" s="51"/>
      <c r="AP10" s="51"/>
      <c r="AQ10" s="51"/>
      <c r="AR10" s="51"/>
      <c r="AS10" s="51"/>
      <c r="AT10" s="46">
        <f>データ!W6</f>
        <v>1.1100000000000001</v>
      </c>
      <c r="AU10" s="46"/>
      <c r="AV10" s="46"/>
      <c r="AW10" s="46"/>
      <c r="AX10" s="46"/>
      <c r="AY10" s="46"/>
      <c r="AZ10" s="46"/>
      <c r="BA10" s="46"/>
      <c r="BB10" s="46">
        <f>データ!X6</f>
        <v>2216.2199999999998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njqK+UgUEw8Yjfdo0RvVtSNG2+qY3MJQhHi0tURRtq41hcmZlLYSqT8cOsCAq/UkA66T4FMlzCVWuLFFI2b7zw==" saltValue="Rryngk4ZMx85O/rbOApJ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433675</v>
      </c>
      <c r="D6" s="33">
        <f t="shared" si="3"/>
        <v>47</v>
      </c>
      <c r="E6" s="33">
        <f t="shared" si="3"/>
        <v>17</v>
      </c>
      <c r="F6" s="33">
        <f t="shared" si="3"/>
        <v>4</v>
      </c>
      <c r="G6" s="33">
        <f t="shared" si="3"/>
        <v>0</v>
      </c>
      <c r="H6" s="33" t="str">
        <f t="shared" si="3"/>
        <v>熊本県　南関町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26.28</v>
      </c>
      <c r="Q6" s="34">
        <f t="shared" si="3"/>
        <v>100</v>
      </c>
      <c r="R6" s="34">
        <f t="shared" si="3"/>
        <v>3360</v>
      </c>
      <c r="S6" s="34">
        <f t="shared" si="3"/>
        <v>9450</v>
      </c>
      <c r="T6" s="34">
        <f t="shared" si="3"/>
        <v>68.92</v>
      </c>
      <c r="U6" s="34">
        <f t="shared" si="3"/>
        <v>137.12</v>
      </c>
      <c r="V6" s="34">
        <f t="shared" si="3"/>
        <v>2460</v>
      </c>
      <c r="W6" s="34">
        <f t="shared" si="3"/>
        <v>1.1100000000000001</v>
      </c>
      <c r="X6" s="34">
        <f t="shared" si="3"/>
        <v>2216.2199999999998</v>
      </c>
      <c r="Y6" s="35">
        <f>IF(Y7="",NA(),Y7)</f>
        <v>55.1</v>
      </c>
      <c r="Z6" s="35">
        <f t="shared" ref="Z6:AH6" si="4">IF(Z7="",NA(),Z7)</f>
        <v>57.12</v>
      </c>
      <c r="AA6" s="35">
        <f t="shared" si="4"/>
        <v>57.74</v>
      </c>
      <c r="AB6" s="35">
        <f t="shared" si="4"/>
        <v>65.37</v>
      </c>
      <c r="AC6" s="35">
        <f t="shared" si="4"/>
        <v>94.74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2272.58</v>
      </c>
      <c r="BG6" s="35">
        <f t="shared" ref="BG6:BO6" si="7">IF(BG7="",NA(),BG7)</f>
        <v>2077.4899999999998</v>
      </c>
      <c r="BH6" s="35">
        <f t="shared" si="7"/>
        <v>1917.63</v>
      </c>
      <c r="BI6" s="35">
        <f t="shared" si="7"/>
        <v>1717.51</v>
      </c>
      <c r="BJ6" s="35">
        <f t="shared" si="7"/>
        <v>1828.56</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50.61</v>
      </c>
      <c r="BR6" s="35">
        <f t="shared" ref="BR6:BZ6" si="8">IF(BR7="",NA(),BR7)</f>
        <v>42.33</v>
      </c>
      <c r="BS6" s="35">
        <f t="shared" si="8"/>
        <v>25.17</v>
      </c>
      <c r="BT6" s="35">
        <f t="shared" si="8"/>
        <v>27.05</v>
      </c>
      <c r="BU6" s="35">
        <f t="shared" si="8"/>
        <v>32.94</v>
      </c>
      <c r="BV6" s="35">
        <f t="shared" si="8"/>
        <v>53.7</v>
      </c>
      <c r="BW6" s="35">
        <f t="shared" si="8"/>
        <v>74.3</v>
      </c>
      <c r="BX6" s="35">
        <f t="shared" si="8"/>
        <v>72.260000000000005</v>
      </c>
      <c r="BY6" s="35">
        <f t="shared" si="8"/>
        <v>71.84</v>
      </c>
      <c r="BZ6" s="35">
        <f t="shared" si="8"/>
        <v>73.36</v>
      </c>
      <c r="CA6" s="34" t="str">
        <f>IF(CA7="","",IF(CA7="-","【-】","【"&amp;SUBSTITUTE(TEXT(CA7,"#,##0.00"),"-","△")&amp;"】"))</f>
        <v>【75.29】</v>
      </c>
      <c r="CB6" s="35">
        <f>IF(CB7="",NA(),CB7)</f>
        <v>167.4</v>
      </c>
      <c r="CC6" s="35">
        <f t="shared" ref="CC6:CK6" si="9">IF(CC7="",NA(),CC7)</f>
        <v>197.55</v>
      </c>
      <c r="CD6" s="35">
        <f t="shared" si="9"/>
        <v>374.2</v>
      </c>
      <c r="CE6" s="35">
        <f t="shared" si="9"/>
        <v>475.69</v>
      </c>
      <c r="CF6" s="35">
        <f t="shared" si="9"/>
        <v>332.65</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61.5</v>
      </c>
      <c r="CN6" s="35">
        <f t="shared" ref="CN6:CV6" si="10">IF(CN7="",NA(),CN7)</f>
        <v>63.33</v>
      </c>
      <c r="CO6" s="35">
        <f t="shared" si="10"/>
        <v>57.39</v>
      </c>
      <c r="CP6" s="35">
        <f t="shared" si="10"/>
        <v>43.67</v>
      </c>
      <c r="CQ6" s="35">
        <f t="shared" si="10"/>
        <v>44.11</v>
      </c>
      <c r="CR6" s="35">
        <f t="shared" si="10"/>
        <v>37.72</v>
      </c>
      <c r="CS6" s="35">
        <f t="shared" si="10"/>
        <v>43.36</v>
      </c>
      <c r="CT6" s="35">
        <f t="shared" si="10"/>
        <v>42.56</v>
      </c>
      <c r="CU6" s="35">
        <f t="shared" si="10"/>
        <v>42.47</v>
      </c>
      <c r="CV6" s="35">
        <f t="shared" si="10"/>
        <v>42.4</v>
      </c>
      <c r="CW6" s="34" t="str">
        <f>IF(CW7="","",IF(CW7="-","【-】","【"&amp;SUBSTITUTE(TEXT(CW7,"#,##0.00"),"-","△")&amp;"】"))</f>
        <v>【42.90】</v>
      </c>
      <c r="CX6" s="35">
        <f>IF(CX7="",NA(),CX7)</f>
        <v>51.53</v>
      </c>
      <c r="CY6" s="35">
        <f t="shared" ref="CY6:DG6" si="11">IF(CY7="",NA(),CY7)</f>
        <v>55.54</v>
      </c>
      <c r="CZ6" s="35">
        <f t="shared" si="11"/>
        <v>59.38</v>
      </c>
      <c r="DA6" s="35">
        <f t="shared" si="11"/>
        <v>60.4</v>
      </c>
      <c r="DB6" s="35">
        <f t="shared" si="11"/>
        <v>62.93</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433675</v>
      </c>
      <c r="D7" s="37">
        <v>47</v>
      </c>
      <c r="E7" s="37">
        <v>17</v>
      </c>
      <c r="F7" s="37">
        <v>4</v>
      </c>
      <c r="G7" s="37">
        <v>0</v>
      </c>
      <c r="H7" s="37" t="s">
        <v>97</v>
      </c>
      <c r="I7" s="37" t="s">
        <v>98</v>
      </c>
      <c r="J7" s="37" t="s">
        <v>99</v>
      </c>
      <c r="K7" s="37" t="s">
        <v>100</v>
      </c>
      <c r="L7" s="37" t="s">
        <v>101</v>
      </c>
      <c r="M7" s="37" t="s">
        <v>102</v>
      </c>
      <c r="N7" s="38" t="s">
        <v>103</v>
      </c>
      <c r="O7" s="38" t="s">
        <v>104</v>
      </c>
      <c r="P7" s="38">
        <v>26.28</v>
      </c>
      <c r="Q7" s="38">
        <v>100</v>
      </c>
      <c r="R7" s="38">
        <v>3360</v>
      </c>
      <c r="S7" s="38">
        <v>9450</v>
      </c>
      <c r="T7" s="38">
        <v>68.92</v>
      </c>
      <c r="U7" s="38">
        <v>137.12</v>
      </c>
      <c r="V7" s="38">
        <v>2460</v>
      </c>
      <c r="W7" s="38">
        <v>1.1100000000000001</v>
      </c>
      <c r="X7" s="38">
        <v>2216.2199999999998</v>
      </c>
      <c r="Y7" s="38">
        <v>55.1</v>
      </c>
      <c r="Z7" s="38">
        <v>57.12</v>
      </c>
      <c r="AA7" s="38">
        <v>57.74</v>
      </c>
      <c r="AB7" s="38">
        <v>65.37</v>
      </c>
      <c r="AC7" s="38">
        <v>94.74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2272.58</v>
      </c>
      <c r="BG7" s="38">
        <v>2077.4899999999998</v>
      </c>
      <c r="BH7" s="38">
        <v>1917.63</v>
      </c>
      <c r="BI7" s="38">
        <v>1717.51</v>
      </c>
      <c r="BJ7" s="38">
        <v>1828.56</v>
      </c>
      <c r="BK7" s="38">
        <v>1592.72</v>
      </c>
      <c r="BL7" s="38">
        <v>1243.71</v>
      </c>
      <c r="BM7" s="38">
        <v>1194.1500000000001</v>
      </c>
      <c r="BN7" s="38">
        <v>1206.79</v>
      </c>
      <c r="BO7" s="38">
        <v>1258.43</v>
      </c>
      <c r="BP7" s="38">
        <v>1260.21</v>
      </c>
      <c r="BQ7" s="38">
        <v>50.61</v>
      </c>
      <c r="BR7" s="38">
        <v>42.33</v>
      </c>
      <c r="BS7" s="38">
        <v>25.17</v>
      </c>
      <c r="BT7" s="38">
        <v>27.05</v>
      </c>
      <c r="BU7" s="38">
        <v>32.94</v>
      </c>
      <c r="BV7" s="38">
        <v>53.7</v>
      </c>
      <c r="BW7" s="38">
        <v>74.3</v>
      </c>
      <c r="BX7" s="38">
        <v>72.260000000000005</v>
      </c>
      <c r="BY7" s="38">
        <v>71.84</v>
      </c>
      <c r="BZ7" s="38">
        <v>73.36</v>
      </c>
      <c r="CA7" s="38">
        <v>75.290000000000006</v>
      </c>
      <c r="CB7" s="38">
        <v>167.4</v>
      </c>
      <c r="CC7" s="38">
        <v>197.55</v>
      </c>
      <c r="CD7" s="38">
        <v>374.2</v>
      </c>
      <c r="CE7" s="38">
        <v>475.69</v>
      </c>
      <c r="CF7" s="38">
        <v>332.65</v>
      </c>
      <c r="CG7" s="38">
        <v>300.35000000000002</v>
      </c>
      <c r="CH7" s="38">
        <v>221.81</v>
      </c>
      <c r="CI7" s="38">
        <v>230.02</v>
      </c>
      <c r="CJ7" s="38">
        <v>228.47</v>
      </c>
      <c r="CK7" s="38">
        <v>224.88</v>
      </c>
      <c r="CL7" s="38">
        <v>215.41</v>
      </c>
      <c r="CM7" s="38">
        <v>61.5</v>
      </c>
      <c r="CN7" s="38">
        <v>63.33</v>
      </c>
      <c r="CO7" s="38">
        <v>57.39</v>
      </c>
      <c r="CP7" s="38">
        <v>43.67</v>
      </c>
      <c r="CQ7" s="38">
        <v>44.11</v>
      </c>
      <c r="CR7" s="38">
        <v>37.72</v>
      </c>
      <c r="CS7" s="38">
        <v>43.36</v>
      </c>
      <c r="CT7" s="38">
        <v>42.56</v>
      </c>
      <c r="CU7" s="38">
        <v>42.47</v>
      </c>
      <c r="CV7" s="38">
        <v>42.4</v>
      </c>
      <c r="CW7" s="38">
        <v>42.9</v>
      </c>
      <c r="CX7" s="38">
        <v>51.53</v>
      </c>
      <c r="CY7" s="38">
        <v>55.54</v>
      </c>
      <c r="CZ7" s="38">
        <v>59.38</v>
      </c>
      <c r="DA7" s="38">
        <v>60.4</v>
      </c>
      <c r="DB7" s="38">
        <v>62.93</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2022-01-07T04:16:23Z</cp:lastPrinted>
  <dcterms:created xsi:type="dcterms:W3CDTF">2021-12-03T07:53:01Z</dcterms:created>
  <dcterms:modified xsi:type="dcterms:W3CDTF">2022-02-16T07:31:48Z</dcterms:modified>
  <cp:category/>
</cp:coreProperties>
</file>