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1 公共下水\"/>
    </mc:Choice>
  </mc:AlternateContent>
  <workbookProtection workbookAlgorithmName="SHA-512" workbookHashValue="LSeRKCqigAhLCnXCEs2AzqRResRv/8mfq+EQ6wFoKCoTXqfgPDMDlWBgj181yWhnzh4rTujnPdMex20rfDXt4w==" workbookSaltValue="W0O7SFWVJMzhN4XDIHYFSg==" workbookSpinCount="100000" lockStructure="1"/>
  <bookViews>
    <workbookView xWindow="0" yWindow="0" windowWidth="20490" windowHeight="705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L10" i="4"/>
  <c r="AD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<sst xmlns="http://schemas.openxmlformats.org/spreadsheetml/2006/main" count="236" uniqueCount="120">
  <si>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</si>
  <si>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</si>
  <si>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</si>
  <si>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</si>
  <si>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</si>
  <si>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</si>
  <si>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</si>
  <si>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</si>
  <si>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</si>
  <si>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</si>
  <si>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</si>
  <si>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</si>
  <si>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</si>
  <si>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</si>
  <si>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</si>
  <si>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</si>
  <si>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</si>
  <si>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</si>
  <si>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</si>
  <si>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</si>
  <si>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</si>
  <si>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</si>
  <si>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</si>
  <si>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</si>
  <si>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</si>
  <si>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</si>
  <si>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</si>
  <si>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</si>
  <si>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</si>
  <si>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</si>
  <si>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</si>
  <si>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</si>
  <si>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</si>
  <si>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</si>
  <si>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</si>
  <si>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</si>
  <si>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</si>
  <si>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</si>
  <si>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</si>
  <si>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</si>
  <si>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</si>
  <si>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</si>
  <si>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</si>
  <si>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</si>
  <si>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</si>
  <si>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</si>
  <si>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</si>
  <si>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</si>
  <si>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</si>
  <si>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</si>
  <si>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</si>
  <si>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</si>
  <si>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</si>
  <si>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</si>
  <si>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</si>
  <si>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</si>
  <si>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</si>
  <si>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</si>
  <si>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</si>
  <si>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</si>
  <si>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</si>
  <si>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</si>
  <si>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</si>
  <si>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</si>
  <si>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</si>
  <si>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</si>
  <si>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</si>
  <si>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</si>
  <si>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</si>
  <si>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</si>
  <si>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</si>
  <si>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</si>
  <si>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</si>
  <si>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</si>
  <si>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</si>
  <si>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</si>
  <si>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</si>
  <si>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</si>
  <si>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</si>
  <si>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</si>
  <si>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</si>
  <si>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</si>
  <si>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</si>
  <si>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</si>
  <si>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</si>
  <si>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</si>
  <si>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</si>
  <si>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</si>
  <si>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</si>
  <si>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</si>
  <si>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</si>
  <si>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</si>
  <si>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</si>
  <si>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</si>
  <si>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</si>
  <si>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</si>
  <si>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</si>
  <si>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</si>
  <si>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</si>
  <si>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阿蘇市</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</si>
  <si>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</si>
  <si>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</si>
  <si>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</si>
  <si>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</si>
  <si>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</si>
  <si>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</si>
  <si>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</si>
  <si>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</si>
  <si>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</si>
  <si>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</si>
  <si>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</si>
  <si>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</si>
  <si>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</si>
  <si>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</si>
  <si>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</si>
  <si>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</si>
  <si>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</si>
  <si>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終末処理場においては、耐震・改築更新工事も進んではいるものの、当初計画より2年程度遅れている。
　管渠については、ストックマネジメント計画を基に詳細調査・改築更新を随時行っていく。</t>
    <rPh sb="1" eb="3">
      <t>シュウマツ</t>
    </rPh>
    <rPh sb="32" eb="34">
      <t>トウショ</t>
    </rPh>
    <rPh sb="34" eb="36">
      <t>ケイカク</t>
    </rPh>
    <rPh sb="50" eb="52">
      <t>カンキョ</t>
    </rPh>
    <rPh sb="68" eb="70">
      <t>ケイカク</t>
    </rPh>
    <rPh sb="71" eb="72">
      <t>モト</t>
    </rPh>
    <rPh sb="73" eb="75">
      <t>ショウサイ</t>
    </rPh>
    <rPh sb="75" eb="77">
      <t>チョウサ</t>
    </rPh>
    <rPh sb="78" eb="80">
      <t>カイチク</t>
    </rPh>
    <rPh sb="80" eb="82">
      <t>コウシン</t>
    </rPh>
    <rPh sb="83" eb="85">
      <t>ズイジ</t>
    </rPh>
    <rPh sb="85" eb="86">
      <t>オコナ</t>
    </rPh>
    <phoneticPr fontId="4"/>
  </si>
  <si>
    <t xml:space="preserve">　令和2年度については、新型コロナウィルス対策の緊急事態宣言等で、観光客・宿泊客の減による使用料の減収。それに伴い経費回収率の低下があった。また不明水についても改修を進めてはいるが追いついていない状況である。
　終末処理場の包括民間委託も導入しており、経費削減・人員削減等も行っている。
　公営企業法適用化については、令和5年度に移行できるよう進めている。経営健全化計画を見直し、より計画的な施設の改築更新、施設利用者への啓発を行いながら、会計の負担抑制に努める。
</t>
    <rPh sb="1" eb="3">
      <t>レイワ</t>
    </rPh>
    <rPh sb="4" eb="6">
      <t>ネンド</t>
    </rPh>
    <rPh sb="12" eb="14">
      <t>シンガタ</t>
    </rPh>
    <rPh sb="21" eb="23">
      <t>タイサク</t>
    </rPh>
    <rPh sb="24" eb="26">
      <t>キンキュウ</t>
    </rPh>
    <rPh sb="26" eb="28">
      <t>ジタイ</t>
    </rPh>
    <rPh sb="28" eb="30">
      <t>センゲン</t>
    </rPh>
    <rPh sb="30" eb="31">
      <t>トウ</t>
    </rPh>
    <rPh sb="37" eb="40">
      <t>シュクハクキャク</t>
    </rPh>
    <rPh sb="186" eb="188">
      <t>ミナオ</t>
    </rPh>
    <phoneticPr fontId="4"/>
  </si>
  <si>
    <t>　人口減少に伴う利用料金の減収、、新型コロナウィルスによる観光・宿泊客の減少、処理場改築工事に伴う汚水処理費の増加が懸念されることから、今後、経営状況は厳しさを増すことが予想される。このため、経営戦略を随時見直しながら、老朽化した施設を計画的に更新し、使用料金等の見直しを行っていく。</t>
    <rPh sb="1" eb="3">
      <t>ジンコウ</t>
    </rPh>
    <rPh sb="3" eb="5">
      <t>ゲンショウ</t>
    </rPh>
    <rPh sb="6" eb="7">
      <t>トモナ</t>
    </rPh>
    <rPh sb="8" eb="10">
      <t>リヨウ</t>
    </rPh>
    <rPh sb="10" eb="12">
      <t>リョウキン</t>
    </rPh>
    <rPh sb="13" eb="15">
      <t>ゲンシュウ</t>
    </rPh>
    <rPh sb="17" eb="19">
      <t>シンガタ</t>
    </rPh>
    <rPh sb="29" eb="31">
      <t>カンコウ</t>
    </rPh>
    <rPh sb="32" eb="34">
      <t>シュクハク</t>
    </rPh>
    <rPh sb="34" eb="35">
      <t>キャク</t>
    </rPh>
    <rPh sb="36" eb="38">
      <t>ゲンショウ</t>
    </rPh>
    <rPh sb="55" eb="57">
      <t>ゾウカ</t>
    </rPh>
    <rPh sb="58" eb="60">
      <t>ケネン</t>
    </rPh>
    <rPh sb="68" eb="70">
      <t>コンゴ</t>
    </rPh>
    <rPh sb="71" eb="73">
      <t>ケイエイ</t>
    </rPh>
    <rPh sb="73" eb="75">
      <t>ジョウキョウ</t>
    </rPh>
    <rPh sb="76" eb="77">
      <t>キビ</t>
    </rPh>
    <rPh sb="80" eb="81">
      <t>マ</t>
    </rPh>
    <rPh sb="85" eb="87">
      <t>ヨソウ</t>
    </rPh>
    <rPh sb="96" eb="100">
      <t>ケイエイセンリャク</t>
    </rPh>
    <rPh sb="101" eb="103">
      <t>ズイジ</t>
    </rPh>
    <rPh sb="103" eb="105">
      <t>ミナオ</t>
    </rPh>
    <rPh sb="110" eb="113">
      <t>ロウキュウカ</t>
    </rPh>
    <rPh sb="115" eb="117">
      <t>シセツ</t>
    </rPh>
    <rPh sb="118" eb="121">
      <t>ケイカクテキ</t>
    </rPh>
    <rPh sb="122" eb="124">
      <t>コウシン</t>
    </rPh>
    <rPh sb="126" eb="129">
      <t>シヨウリョウ</t>
    </rPh>
    <rPh sb="129" eb="130">
      <t>キン</t>
    </rPh>
    <rPh sb="130" eb="131">
      <t>トウ</t>
    </rPh>
    <rPh sb="132" eb="134">
      <t>ミナオ</t>
    </rPh>
    <rPh sb="136" eb="13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</si>
</sst>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43-43AA-8636-789BB7A7F00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0.15</c:v>
                </c:pt>
                <c:pt idx="2">
                  <c:v>0.16</c:v>
                </c:pt>
                <c:pt idx="3">
                  <c:v>0.1</c:v>
                </c:pt>
                <c:pt idx="4">
                  <c:v>0.09</c:v>
                </c:pt>
              </c:numCache>
            </c:numRef>
          </c:val>
          <c:smooth val="0"/>
          <c:extLst>
            <c:ext xmlns:c16="http://schemas.microsoft.com/office/drawing/2014/chart" uri="{C3380CC4-5D6E-409C-BE32-E72D297353CC}">
              <c16:uniqueId val="{00000001-3C43-43AA-8636-789BB7A7F00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93.11</c:v>
                </c:pt>
                <c:pt idx="1">
                  <c:v>80.349999999999994</c:v>
                </c:pt>
                <c:pt idx="2">
                  <c:v>112.1</c:v>
                </c:pt>
                <c:pt idx="3">
                  <c:v>104.35</c:v>
                </c:pt>
                <c:pt idx="4">
                  <c:v>71.84</c:v>
                </c:pt>
              </c:numCache>
            </c:numRef>
          </c:val>
          <c:extLst>
            <c:ext xmlns:c16="http://schemas.microsoft.com/office/drawing/2014/chart" uri="{C3380CC4-5D6E-409C-BE32-E72D297353CC}">
              <c16:uniqueId val="{00000000-549D-49D3-899B-3BA67B8BB3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55.58</c:v>
                </c:pt>
                <c:pt idx="1">
                  <c:v>54.05</c:v>
                </c:pt>
                <c:pt idx="2">
                  <c:v>57.54</c:v>
                </c:pt>
                <c:pt idx="3">
                  <c:v>55.55</c:v>
                </c:pt>
                <c:pt idx="4">
                  <c:v>55.84</c:v>
                </c:pt>
              </c:numCache>
            </c:numRef>
          </c:val>
          <c:smooth val="0"/>
          <c:extLst>
            <c:ext xmlns:c16="http://schemas.microsoft.com/office/drawing/2014/chart" uri="{C3380CC4-5D6E-409C-BE32-E72D297353CC}">
              <c16:uniqueId val="{00000001-549D-49D3-899B-3BA67B8BB3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80.22</c:v>
                </c:pt>
                <c:pt idx="1">
                  <c:v>76.41</c:v>
                </c:pt>
                <c:pt idx="2">
                  <c:v>77.510000000000005</c:v>
                </c:pt>
                <c:pt idx="3">
                  <c:v>78.16</c:v>
                </c:pt>
                <c:pt idx="4">
                  <c:v>77.47</c:v>
                </c:pt>
              </c:numCache>
            </c:numRef>
          </c:val>
          <c:extLst>
            <c:ext xmlns:c16="http://schemas.microsoft.com/office/drawing/2014/chart" uri="{C3380CC4-5D6E-409C-BE32-E72D297353CC}">
              <c16:uniqueId val="{00000000-10D6-46DF-928D-84B4868881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92.88</c:v>
                </c:pt>
                <c:pt idx="2">
                  <c:v>92.87</c:v>
                </c:pt>
                <c:pt idx="3">
                  <c:v>91.64</c:v>
                </c:pt>
                <c:pt idx="4">
                  <c:v>92.34</c:v>
                </c:pt>
              </c:numCache>
            </c:numRef>
          </c:val>
          <c:smooth val="0"/>
          <c:extLst>
            <c:ext xmlns:c16="http://schemas.microsoft.com/office/drawing/2014/chart" uri="{C3380CC4-5D6E-409C-BE32-E72D297353CC}">
              <c16:uniqueId val="{00000001-10D6-46DF-928D-84B4868881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106.69</c:v>
                </c:pt>
                <c:pt idx="1">
                  <c:v>90.47</c:v>
                </c:pt>
                <c:pt idx="2">
                  <c:v>98.21</c:v>
                </c:pt>
                <c:pt idx="3">
                  <c:v>96.19</c:v>
                </c:pt>
                <c:pt idx="4">
                  <c:v>83.48</c:v>
                </c:pt>
              </c:numCache>
            </c:numRef>
          </c:val>
          <c:extLst>
            <c:ext xmlns:c16="http://schemas.microsoft.com/office/drawing/2014/chart" uri="{C3380CC4-5D6E-409C-BE32-E72D297353CC}">
              <c16:uniqueId val="{00000000-E37B-4A74-808B-29F5975522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7B-4A74-808B-29F5975522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BE-4A20-8A27-7A18189A22A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BE-4A20-8A27-7A18189A22A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A7-4C39-962C-3144BAFBC1E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A7-4C39-962C-3144BAFBC1E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AF-40CA-9E25-49B252CD378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AF-40CA-9E25-49B252CD378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59-4925-AA1D-570FF9E932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59-4925-AA1D-570FF9E932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1342.16</c:v>
                </c:pt>
                <c:pt idx="1">
                  <c:v>1293.8800000000001</c:v>
                </c:pt>
                <c:pt idx="2">
                  <c:v>1208.3499999999999</c:v>
                </c:pt>
                <c:pt idx="3">
                  <c:v>1229.1500000000001</c:v>
                </c:pt>
                <c:pt idx="4">
                  <c:v>1205.3599999999999</c:v>
                </c:pt>
              </c:numCache>
            </c:numRef>
          </c:val>
          <c:extLst>
            <c:ext xmlns:c16="http://schemas.microsoft.com/office/drawing/2014/chart" uri="{C3380CC4-5D6E-409C-BE32-E72D297353CC}">
              <c16:uniqueId val="{00000000-F182-4405-9395-E2E54446B73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671.97</c:v>
                </c:pt>
                <c:pt idx="1">
                  <c:v>798.84</c:v>
                </c:pt>
                <c:pt idx="2">
                  <c:v>692.13</c:v>
                </c:pt>
                <c:pt idx="3">
                  <c:v>807.75</c:v>
                </c:pt>
                <c:pt idx="4">
                  <c:v>812.92</c:v>
                </c:pt>
              </c:numCache>
            </c:numRef>
          </c:val>
          <c:smooth val="0"/>
          <c:extLst>
            <c:ext xmlns:c16="http://schemas.microsoft.com/office/drawing/2014/chart" uri="{C3380CC4-5D6E-409C-BE32-E72D297353CC}">
              <c16:uniqueId val="{00000001-F182-4405-9395-E2E54446B73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107.26</c:v>
                </c:pt>
                <c:pt idx="1">
                  <c:v>81.02</c:v>
                </c:pt>
                <c:pt idx="2">
                  <c:v>102.08</c:v>
                </c:pt>
                <c:pt idx="3">
                  <c:v>92.56</c:v>
                </c:pt>
                <c:pt idx="4">
                  <c:v>63.02</c:v>
                </c:pt>
              </c:numCache>
            </c:numRef>
          </c:val>
          <c:extLst>
            <c:ext xmlns:c16="http://schemas.microsoft.com/office/drawing/2014/chart" uri="{C3380CC4-5D6E-409C-BE32-E72D297353CC}">
              <c16:uniqueId val="{00000000-4775-44CF-90C9-8B792A60388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86.34</c:v>
                </c:pt>
                <c:pt idx="1">
                  <c:v>86.85</c:v>
                </c:pt>
                <c:pt idx="2">
                  <c:v>88.98</c:v>
                </c:pt>
                <c:pt idx="3">
                  <c:v>86.94</c:v>
                </c:pt>
                <c:pt idx="4">
                  <c:v>85.4</c:v>
                </c:pt>
              </c:numCache>
            </c:numRef>
          </c:val>
          <c:smooth val="0"/>
          <c:extLst>
            <c:ext xmlns:c16="http://schemas.microsoft.com/office/drawing/2014/chart" uri="{C3380CC4-5D6E-409C-BE32-E72D297353CC}">
              <c16:uniqueId val="{00000001-4775-44CF-90C9-8B792A60388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121.6</c:v>
                </c:pt>
                <c:pt idx="1">
                  <c:v>165.78</c:v>
                </c:pt>
                <c:pt idx="2">
                  <c:v>141.15</c:v>
                </c:pt>
                <c:pt idx="3">
                  <c:v>151.88999999999999</c:v>
                </c:pt>
                <c:pt idx="4">
                  <c:v>243.7</c:v>
                </c:pt>
              </c:numCache>
            </c:numRef>
          </c:val>
          <c:extLst>
            <c:ext xmlns:c16="http://schemas.microsoft.com/office/drawing/2014/chart" uri="{C3380CC4-5D6E-409C-BE32-E72D297353CC}">
              <c16:uniqueId val="{00000000-ECF3-4914-8B9B-DC8A7F9AC8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175.12</c:v>
                </c:pt>
                <c:pt idx="1">
                  <c:v>177.15</c:v>
                </c:pt>
                <c:pt idx="2">
                  <c:v>175.05</c:v>
                </c:pt>
                <c:pt idx="3">
                  <c:v>179.63</c:v>
                </c:pt>
                <c:pt idx="4">
                  <c:v>188.57</c:v>
                </c:pt>
              </c:numCache>
            </c:numRef>
          </c:val>
          <c:smooth val="0"/>
          <c:extLst>
            <c:ext xmlns:c16="http://schemas.microsoft.com/office/drawing/2014/chart" uri="{C3380CC4-5D6E-409C-BE32-E72D297353CC}">
              <c16:uniqueId val="{00000001-ECF3-4914-8B9B-DC8A7F9AC8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阿蘇市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25484</v>
      </c>
      <c r="AM8" s="51"/>
      <c r="AN8" s="51"/>
      <c r="AO8" s="51"/>
      <c r="AP8" s="51"/>
      <c r="AQ8" s="51"/>
      <c r="AR8" s="51"/>
      <c r="AS8" s="51"/>
      <c r="AT8" s="46">
        <f>データ!T6</f>
        <v>376.3</v>
      </c>
      <c r="AU8" s="46"/>
      <c r="AV8" s="46"/>
      <c r="AW8" s="46"/>
      <c r="AX8" s="46"/>
      <c r="AY8" s="46"/>
      <c r="AZ8" s="46"/>
      <c r="BA8" s="46"/>
      <c r="BB8" s="46">
        <f>データ!U6</f>
        <v>67.72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26.03</v>
      </c>
      <c r="Q10" s="46"/>
      <c r="R10" s="46"/>
      <c r="S10" s="46"/>
      <c r="T10" s="46"/>
      <c r="U10" s="46"/>
      <c r="V10" s="46"/>
      <c r="W10" s="46">
        <f>データ!Q6</f>
        <v>56.34</v>
      </c>
      <c r="X10" s="46"/>
      <c r="Y10" s="46"/>
      <c r="Z10" s="46"/>
      <c r="AA10" s="46"/>
      <c r="AB10" s="46"/>
      <c r="AC10" s="46"/>
      <c r="AD10" s="51">
        <f>データ!R6</f>
        <v>2585</v>
      </c>
      <c r="AE10" s="51"/>
      <c r="AF10" s="51"/>
      <c r="AG10" s="51"/>
      <c r="AH10" s="51"/>
      <c r="AI10" s="51"/>
      <c r="AJ10" s="51"/>
      <c r="AK10" s="2"/>
      <c r="AL10" s="51">
        <f>データ!V6</f>
        <v>6608</v>
      </c>
      <c r="AM10" s="51"/>
      <c r="AN10" s="51"/>
      <c r="AO10" s="51"/>
      <c r="AP10" s="51"/>
      <c r="AQ10" s="51"/>
      <c r="AR10" s="51"/>
      <c r="AS10" s="51"/>
      <c r="AT10" s="46">
        <f>データ!W6</f>
        <v>3.96</v>
      </c>
      <c r="AU10" s="46"/>
      <c r="AV10" s="46"/>
      <c r="AW10" s="46"/>
      <c r="AX10" s="46"/>
      <c r="AY10" s="46"/>
      <c r="AZ10" s="46"/>
      <c r="BA10" s="46"/>
      <c r="BB10" s="46">
        <f>データ!X6</f>
        <v>1668.69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45</v>
      </c>
      <c r="N86" s="26" t="s">
        <v>45</v>
      </c>
      <c r="O86" s="26" t="str">
        <f>データ!EO6</f>
        <v>【0.30】</v>
      </c>
    </row>
  </sheetData>
  <sheetProtection algorithmName="SHA-512" hashValue="ZpOpIkfgySO8KExDgcqd/PeuJmIDWrTDwET8Vg76hKcg/e+WzoA6RMTZRiffHZ3Q0yZ8UrbtB6fHQw2l8InUXw==" saltValue="IL/13rAfyBNKyqB+qzJP9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432148</v>
      </c>
      <c r="D6" s="33">
        <f t="shared" si="3"/>
        <v>47</v>
      </c>
      <c r="E6" s="33">
        <f t="shared" si="3"/>
        <v>17</v>
      </c>
      <c r="F6" s="33">
        <f t="shared" si="3"/>
        <v>1</v>
      </c>
      <c r="G6" s="33">
        <f t="shared" si="3"/>
        <v>0</v>
      </c>
      <c r="H6" s="33" t="str">
        <f t="shared" si="3"/>
        <v>熊本県　阿蘇市</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26.03</v>
      </c>
      <c r="Q6" s="34">
        <f t="shared" si="3"/>
        <v>56.34</v>
      </c>
      <c r="R6" s="34">
        <f t="shared" si="3"/>
        <v>2585</v>
      </c>
      <c r="S6" s="34">
        <f t="shared" si="3"/>
        <v>25484</v>
      </c>
      <c r="T6" s="34">
        <f t="shared" si="3"/>
        <v>376.3</v>
      </c>
      <c r="U6" s="34">
        <f t="shared" si="3"/>
        <v>67.72</v>
      </c>
      <c r="V6" s="34">
        <f t="shared" si="3"/>
        <v>6608</v>
      </c>
      <c r="W6" s="34">
        <f t="shared" si="3"/>
        <v>3.96</v>
      </c>
      <c r="X6" s="34">
        <f t="shared" si="3"/>
        <v>1668.69</v>
      </c>
      <c r="Y6" s="35">
        <f>IF(Y7="",NA(),Y7)</f>
        <v>106.69</v>
      </c>
      <c r="Z6" s="35">
        <f t="shared" ref="Z6:AH6" si="4">IF(Z7="",NA(),Z7)</f>
        <v>90.47</v>
      </c>
      <c r="AA6" s="35">
        <f t="shared" si="4"/>
        <v>98.21</v>
      </c>
      <c r="AB6" s="35">
        <f t="shared" si="4"/>
        <v>96.19</v>
      </c>
      <c r="AC6" s="35">
        <f t="shared" si="4"/>
        <v>83.48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1342.16</v>
      </c>
      <c r="BG6" s="35">
        <f t="shared" ref="BG6:BO6" si="7">IF(BG7="",NA(),BG7)</f>
        <v>1293.8800000000001</v>
      </c>
      <c r="BH6" s="35">
        <f t="shared" si="7"/>
        <v>1208.3499999999999</v>
      </c>
      <c r="BI6" s="35">
        <f t="shared" si="7"/>
        <v>1229.1500000000001</v>
      </c>
      <c r="BJ6" s="35">
        <f t="shared" si="7"/>
        <v>1205.3599999999999</v>
      </c>
      <c r="BK6" s="35">
        <f t="shared" si="7"/>
        <v>671.97</v>
      </c>
      <c r="BL6" s="35">
        <f t="shared" si="7"/>
        <v>798.84</v>
      </c>
      <c r="BM6" s="35">
        <f t="shared" si="7"/>
        <v>692.13</v>
      </c>
      <c r="BN6" s="35">
        <f t="shared" si="7"/>
        <v>807.75</v>
      </c>
      <c r="BO6" s="35">
        <f t="shared" si="7"/>
        <v>812.92</v>
      </c>
      <c r="BP6" s="34" t="str">
        <f>IF(BP7="","",IF(BP7="-","【-】","【"&amp;SUBSTITUTE(TEXT(BP7,"#,##0.00"),"-","△")&amp;"】"))</f>
        <v>【705.21】</v>
      </c>
      <c r="BQ6" s="35">
        <f>IF(BQ7="",NA(),BQ7)</f>
        <v>107.26</v>
      </c>
      <c r="BR6" s="35">
        <f t="shared" ref="BR6:BZ6" si="8">IF(BR7="",NA(),BR7)</f>
        <v>81.02</v>
      </c>
      <c r="BS6" s="35">
        <f t="shared" si="8"/>
        <v>102.08</v>
      </c>
      <c r="BT6" s="35">
        <f t="shared" si="8"/>
        <v>92.56</v>
      </c>
      <c r="BU6" s="35">
        <f t="shared" si="8"/>
        <v>63.02</v>
      </c>
      <c r="BV6" s="35">
        <f t="shared" si="8"/>
        <v>86.34</v>
      </c>
      <c r="BW6" s="35">
        <f t="shared" si="8"/>
        <v>86.85</v>
      </c>
      <c r="BX6" s="35">
        <f t="shared" si="8"/>
        <v>88.98</v>
      </c>
      <c r="BY6" s="35">
        <f t="shared" si="8"/>
        <v>86.94</v>
      </c>
      <c r="BZ6" s="35">
        <f t="shared" si="8"/>
        <v>85.4</v>
      </c>
      <c r="CA6" s="34" t="str">
        <f>IF(CA7="","",IF(CA7="-","【-】","【"&amp;SUBSTITUTE(TEXT(CA7,"#,##0.00"),"-","△")&amp;"】"))</f>
        <v>【98.96】</v>
      </c>
      <c r="CB6" s="35">
        <f>IF(CB7="",NA(),CB7)</f>
        <v>121.6</v>
      </c>
      <c r="CC6" s="35">
        <f t="shared" ref="CC6:CK6" si="9">IF(CC7="",NA(),CC7)</f>
        <v>165.78</v>
      </c>
      <c r="CD6" s="35">
        <f t="shared" si="9"/>
        <v>141.15</v>
      </c>
      <c r="CE6" s="35">
        <f t="shared" si="9"/>
        <v>151.88999999999999</v>
      </c>
      <c r="CF6" s="35">
        <f t="shared" si="9"/>
        <v>243.7</v>
      </c>
      <c r="CG6" s="35">
        <f t="shared" si="9"/>
        <v>175.12</v>
      </c>
      <c r="CH6" s="35">
        <f t="shared" si="9"/>
        <v>177.15</v>
      </c>
      <c r="CI6" s="35">
        <f t="shared" si="9"/>
        <v>175.05</v>
      </c>
      <c r="CJ6" s="35">
        <f t="shared" si="9"/>
        <v>179.63</v>
      </c>
      <c r="CK6" s="35">
        <f t="shared" si="9"/>
        <v>188.57</v>
      </c>
      <c r="CL6" s="34" t="str">
        <f>IF(CL7="","",IF(CL7="-","【-】","【"&amp;SUBSTITUTE(TEXT(CL7,"#,##0.00"),"-","△")&amp;"】"))</f>
        <v>【134.52】</v>
      </c>
      <c r="CM6" s="35">
        <f>IF(CM7="",NA(),CM7)</f>
        <v>93.11</v>
      </c>
      <c r="CN6" s="35">
        <f t="shared" ref="CN6:CV6" si="10">IF(CN7="",NA(),CN7)</f>
        <v>80.349999999999994</v>
      </c>
      <c r="CO6" s="35">
        <f t="shared" si="10"/>
        <v>112.1</v>
      </c>
      <c r="CP6" s="35">
        <f t="shared" si="10"/>
        <v>104.35</v>
      </c>
      <c r="CQ6" s="35">
        <f t="shared" si="10"/>
        <v>71.84</v>
      </c>
      <c r="CR6" s="35">
        <f t="shared" si="10"/>
        <v>55.58</v>
      </c>
      <c r="CS6" s="35">
        <f t="shared" si="10"/>
        <v>54.05</v>
      </c>
      <c r="CT6" s="35">
        <f t="shared" si="10"/>
        <v>57.54</v>
      </c>
      <c r="CU6" s="35">
        <f t="shared" si="10"/>
        <v>55.55</v>
      </c>
      <c r="CV6" s="35">
        <f t="shared" si="10"/>
        <v>55.84</v>
      </c>
      <c r="CW6" s="34" t="str">
        <f>IF(CW7="","",IF(CW7="-","【-】","【"&amp;SUBSTITUTE(TEXT(CW7,"#,##0.00"),"-","△")&amp;"】"))</f>
        <v>【59.57】</v>
      </c>
      <c r="CX6" s="35">
        <f>IF(CX7="",NA(),CX7)</f>
        <v>80.22</v>
      </c>
      <c r="CY6" s="35">
        <f t="shared" ref="CY6:DG6" si="11">IF(CY7="",NA(),CY7)</f>
        <v>76.41</v>
      </c>
      <c r="CZ6" s="35">
        <f t="shared" si="11"/>
        <v>77.510000000000005</v>
      </c>
      <c r="DA6" s="35">
        <f t="shared" si="11"/>
        <v>78.16</v>
      </c>
      <c r="DB6" s="35">
        <f t="shared" si="11"/>
        <v>77.47</v>
      </c>
      <c r="DC6" s="35">
        <f t="shared" si="11"/>
        <v>93.1</v>
      </c>
      <c r="DD6" s="35">
        <f t="shared" si="11"/>
        <v>92.88</v>
      </c>
      <c r="DE6" s="35">
        <f t="shared" si="11"/>
        <v>92.87</v>
      </c>
      <c r="DF6" s="35">
        <f t="shared" si="11"/>
        <v>91.64</v>
      </c>
      <c r="DG6" s="35">
        <f t="shared" si="11"/>
        <v>92.34</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0.15</v>
      </c>
      <c r="EL6" s="35">
        <f t="shared" si="14"/>
        <v>0.16</v>
      </c>
      <c r="EM6" s="35">
        <f t="shared" si="14"/>
        <v>0.1</v>
      </c>
      <c r="EN6" s="35">
        <f t="shared" si="14"/>
        <v>0.09</v>
      </c>
      <c r="EO6" s="34" t="str">
        <f>IF(EO7="","",IF(EO7="-","【-】","【"&amp;SUBSTITUTE(TEXT(EO7,"#,##0.00"),"-","△")&amp;"】"))</f>
        <v>【0.30】</v>
      </c>
    </row>
    <row r="7" spans="1:145" s="36" customFormat="1" x14ac:dyDescent="0.15">
      <c r="A7" s="28"/>
      <c r="B7" s="37">
        <v>2020</v>
      </c>
      <c r="C7" s="37">
        <v>432148</v>
      </c>
      <c r="D7" s="37">
        <v>47</v>
      </c>
      <c r="E7" s="37">
        <v>17</v>
      </c>
      <c r="F7" s="37">
        <v>1</v>
      </c>
      <c r="G7" s="37">
        <v>0</v>
      </c>
      <c r="H7" s="37" t="s">
        <v>99</v>
      </c>
      <c r="I7" s="37" t="s">
        <v>100</v>
      </c>
      <c r="J7" s="37" t="s">
        <v>101</v>
      </c>
      <c r="K7" s="37" t="s">
        <v>102</v>
      </c>
      <c r="L7" s="37" t="s">
        <v>103</v>
      </c>
      <c r="M7" s="37" t="s">
        <v>104</v>
      </c>
      <c r="N7" s="38" t="s">
        <v>105</v>
      </c>
      <c r="O7" s="38" t="s">
        <v>106</v>
      </c>
      <c r="P7" s="38">
        <v>26.03</v>
      </c>
      <c r="Q7" s="38">
        <v>56.34</v>
      </c>
      <c r="R7" s="38">
        <v>2585</v>
      </c>
      <c r="S7" s="38">
        <v>25484</v>
      </c>
      <c r="T7" s="38">
        <v>376.3</v>
      </c>
      <c r="U7" s="38">
        <v>67.72</v>
      </c>
      <c r="V7" s="38">
        <v>6608</v>
      </c>
      <c r="W7" s="38">
        <v>3.96</v>
      </c>
      <c r="X7" s="38">
        <v>1668.69</v>
      </c>
      <c r="Y7" s="38">
        <v>106.69</v>
      </c>
      <c r="Z7" s="38">
        <v>90.47</v>
      </c>
      <c r="AA7" s="38">
        <v>98.21</v>
      </c>
      <c r="AB7" s="38">
        <v>96.19</v>
      </c>
      <c r="AC7" s="38">
        <v>83.48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1342.16</v>
      </c>
      <c r="BG7" s="38">
        <v>1293.8800000000001</v>
      </c>
      <c r="BH7" s="38">
        <v>1208.3499999999999</v>
      </c>
      <c r="BI7" s="38">
        <v>1229.1500000000001</v>
      </c>
      <c r="BJ7" s="38">
        <v>1205.3599999999999</v>
      </c>
      <c r="BK7" s="38">
        <v>671.97</v>
      </c>
      <c r="BL7" s="38">
        <v>798.84</v>
      </c>
      <c r="BM7" s="38">
        <v>692.13</v>
      </c>
      <c r="BN7" s="38">
        <v>807.75</v>
      </c>
      <c r="BO7" s="38">
        <v>812.92</v>
      </c>
      <c r="BP7" s="38">
        <v>705.21</v>
      </c>
      <c r="BQ7" s="38">
        <v>107.26</v>
      </c>
      <c r="BR7" s="38">
        <v>81.02</v>
      </c>
      <c r="BS7" s="38">
        <v>102.08</v>
      </c>
      <c r="BT7" s="38">
        <v>92.56</v>
      </c>
      <c r="BU7" s="38">
        <v>63.02</v>
      </c>
      <c r="BV7" s="38">
        <v>86.34</v>
      </c>
      <c r="BW7" s="38">
        <v>86.85</v>
      </c>
      <c r="BX7" s="38">
        <v>88.98</v>
      </c>
      <c r="BY7" s="38">
        <v>86.94</v>
      </c>
      <c r="BZ7" s="38">
        <v>85.4</v>
      </c>
      <c r="CA7" s="38">
        <v>98.96</v>
      </c>
      <c r="CB7" s="38">
        <v>121.6</v>
      </c>
      <c r="CC7" s="38">
        <v>165.78</v>
      </c>
      <c r="CD7" s="38">
        <v>141.15</v>
      </c>
      <c r="CE7" s="38">
        <v>151.88999999999999</v>
      </c>
      <c r="CF7" s="38">
        <v>243.7</v>
      </c>
      <c r="CG7" s="38">
        <v>175.12</v>
      </c>
      <c r="CH7" s="38">
        <v>177.15</v>
      </c>
      <c r="CI7" s="38">
        <v>175.05</v>
      </c>
      <c r="CJ7" s="38">
        <v>179.63</v>
      </c>
      <c r="CK7" s="38">
        <v>188.57</v>
      </c>
      <c r="CL7" s="38">
        <v>134.52000000000001</v>
      </c>
      <c r="CM7" s="38">
        <v>93.11</v>
      </c>
      <c r="CN7" s="38">
        <v>80.349999999999994</v>
      </c>
      <c r="CO7" s="38">
        <v>112.1</v>
      </c>
      <c r="CP7" s="38">
        <v>104.35</v>
      </c>
      <c r="CQ7" s="38">
        <v>71.84</v>
      </c>
      <c r="CR7" s="38">
        <v>55.58</v>
      </c>
      <c r="CS7" s="38">
        <v>54.05</v>
      </c>
      <c r="CT7" s="38">
        <v>57.54</v>
      </c>
      <c r="CU7" s="38">
        <v>55.55</v>
      </c>
      <c r="CV7" s="38">
        <v>55.84</v>
      </c>
      <c r="CW7" s="38">
        <v>59.57</v>
      </c>
      <c r="CX7" s="38">
        <v>80.22</v>
      </c>
      <c r="CY7" s="38">
        <v>76.41</v>
      </c>
      <c r="CZ7" s="38">
        <v>77.510000000000005</v>
      </c>
      <c r="DA7" s="38">
        <v>78.16</v>
      </c>
      <c r="DB7" s="38">
        <v>77.47</v>
      </c>
      <c r="DC7" s="38">
        <v>93.1</v>
      </c>
      <c r="DD7" s="38">
        <v>92.88</v>
      </c>
      <c r="DE7" s="38">
        <v>92.87</v>
      </c>
      <c r="DF7" s="38">
        <v>91.64</v>
      </c>
      <c r="DG7" s="38">
        <v>92.34</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0.15</v>
      </c>
      <c r="EL7" s="38">
        <v>0.16</v>
      </c>
      <c r="EM7" s="38">
        <v>0.1</v>
      </c>
      <c r="EN7" s="38">
        <v>0.09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2022-01-11T05:12:30Z</cp:lastPrinted>
  <dcterms:created xsi:type="dcterms:W3CDTF">2021-12-03T07:47:06Z</dcterms:created>
  <dcterms:modified xsi:type="dcterms:W3CDTF">2022-02-16T07:26:50Z</dcterms:modified>
  <cp:category/>
</cp:coreProperties>
</file>