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010 簡水\"/>
    </mc:Choice>
  </mc:AlternateContent>
  <workbookProtection workbookAlgorithmName="SHA-512" workbookHashValue="6t78GpCQ5ZTolrzNLoEJc3K5O1xYVmgvE6LrBm8kdwtjm4wa9F9pr9WhNKSELwIO1db5GFp4RxQaJqPsseAWbg==" workbookSaltValue="jqHQX9o+mFJiM6QIpbpamA==" workbookSpinCount="100000" lockStructure="1"/>
  <bookViews>
    <workbookView xWindow="0" yWindow="0" windowWidth="20490" windowHeight="705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AT8" i="4" s="1"/>
  <c r="R6" i="5"/>
  <c r="AL8" i="4" s="1"/>
  <c r="Q6" i="5"/>
  <c r="P6" i="5"/>
  <c r="O6" i="5"/>
  <c r="N6" i="5"/>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I10" i="4"/>
  <c r="B10" i="4"/>
  <c r="AD8" i="4"/>
  <c r="B8"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<sst xmlns="http://schemas.openxmlformats.org/spreadsheetml/2006/main" count="233" uniqueCount="119">
  <si>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</si>
  <si>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</si>
  <si>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</si>
  <si>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</si>
  <si>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</si>
  <si>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</si>
  <si>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</si>
  <si>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</si>
  <si>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</si>
  <si>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</si>
  <si>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</si>
  <si>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</si>
  <si>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</si>
  <si>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</si>
  <si>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</si>
  <si>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</si>
  <si>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</si>
  <si>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</si>
  <si>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</si>
  <si>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</si>
  <si>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</si>
  <si>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</si>
  <si>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</si>
  <si>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</si>
  <si>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</si>
  <si>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</si>
  <si>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</si>
  <si>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</si>
  <si>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</si>
  <si>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</si>
  <si>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</si>
  <si>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</si>
  <si>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</si>
  <si>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</si>
  <si>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</si>
  <si>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</si>
  <si>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</si>
  <si>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</si>
  <si>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</si>
  <si>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</si>
  <si>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</si>
  <si>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</si>
  <si>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</si>
  <si>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</si>
  <si>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</si>
  <si>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</si>
  <si>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</si>
  <si>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</si>
  <si>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</si>
  <si>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</si>
  <si>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</si>
  <si>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</si>
  <si>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</si>
  <si>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</si>
  <si>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</si>
  <si>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</si>
  <si>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</si>
  <si>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</si>
  <si>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</si>
  <si>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</si>
  <si>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</si>
  <si>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</si>
  <si>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</si>
  <si>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</si>
  <si>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</si>
  <si>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</si>
  <si>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</si>
  <si>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</si>
  <si>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</si>
  <si>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</si>
  <si>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</si>
  <si>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</si>
  <si>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</si>
  <si>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</si>
  <si>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</si>
  <si>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</si>
  <si>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</si>
  <si>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</si>
  <si>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</si>
  <si>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</si>
  <si>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</si>
  <si>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</si>
  <si>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</si>
  <si>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</si>
  <si>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</si>
  <si>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</si>
  <si>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</si>
  <si>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</si>
  <si>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</si>
  <si>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</si>
  <si>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</si>
  <si>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</si>
  <si>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</si>
  <si>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</si>
  <si>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</si>
  <si>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</si>
  <si>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</si>
  <si>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</si>
  <si>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</si>
  <si>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</si>
  <si>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</si>
  <si>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</si>
  <si>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</si>
  <si>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</si>
  <si>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</si>
  <si>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</si>
  <si>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</si>
  <si>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</si>
  <si>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</si>
  <si>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</si>
  <si>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</si>
  <si>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</si>
  <si>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</si>
  <si>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</si>
  <si>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</si>
  <si>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</si>
  <si>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１５年度にかけて下水道整備と、平成２３・２４年度にかけて志岐地区特定農業用管水路特別対策事業に併せて排水管の布設替えを行った。また、富岡地区においては送水管・配水管で漏水が頻発していたため、平成２３・２４年度で布設替えが完了している。
　管路及び施設等ともに老朽化が進んでおり、今後計画的に更新を行う必要がある。
　管路の更新については、道路改良工事に併せて布設替えを行うなど、コストの削減と効率的な施工に努めている。
　施設及び設備の更新については、多額な費用が必要となることからアセットマネジメント等を行い、計画的な更新を図っていく必要がある。</t>
    <rPh sb="259" eb="262">
      <t>ケイカクテキ</t>
    </rPh>
    <rPh sb="263" eb="265">
      <t>コウシン</t>
    </rPh>
    <rPh sb="266" eb="267">
      <t>ハカ</t>
    </rPh>
    <rPh sb="271" eb="273">
      <t>ヒツヨウ</t>
    </rPh>
    <phoneticPr fontId="4"/>
  </si>
  <si>
    <t>　給水人口の減少等により使用料収入が減少傾向にあるものの、令和2年度においては、地方債償還金が大幅に減少したことで、収益的収支比率が100%以上となっている。
　企業債残高対給水収益比率については、類似団体平均を下回っているが、今後の管路や施設等の更新時に必要な投資規模を分析し、将来の需要に見合った更新計画や財政計画等の策定により、効率的に実施する必要がある。
　料金回収率、給水原価については、地方債償還金の減少により改善されている。今後の施設更新の効率化や、維持管理費の削減に努め、経営改善を図る。
　施設利用率については、年間総配水量が減少したことで前年度数値を下回っているが、類似団体平均より高い水準となっており、適切な施設利用が行われている。
  有収率については、漏水箇所の修繕を行ったことで改善されており、今後も漏水箇所の早期発見、管路補修を実施し無効水量の減少に努める。
　</t>
    <rPh sb="126" eb="127">
      <t>ジ</t>
    </rPh>
    <rPh sb="140" eb="142">
      <t>ショウライ</t>
    </rPh>
    <rPh sb="143" eb="145">
      <t>ジュヨウ</t>
    </rPh>
    <rPh sb="146" eb="148">
      <t>ミア</t>
    </rPh>
    <rPh sb="150" eb="152">
      <t>コウシン</t>
    </rPh>
    <rPh sb="152" eb="154">
      <t>ケイカク</t>
    </rPh>
    <rPh sb="155" eb="157">
      <t>ザイセイ</t>
    </rPh>
    <rPh sb="157" eb="159">
      <t>ケイカク</t>
    </rPh>
    <rPh sb="159" eb="160">
      <t>トウ</t>
    </rPh>
    <rPh sb="161" eb="163">
      <t>サクテイ</t>
    </rPh>
    <rPh sb="167" eb="170">
      <t>コウリツテキ</t>
    </rPh>
    <rPh sb="171" eb="173">
      <t>ジッシ</t>
    </rPh>
    <rPh sb="175" eb="177">
      <t>ヒツヨウ</t>
    </rPh>
    <rPh sb="211" eb="213">
      <t>カイゼン</t>
    </rPh>
    <rPh sb="219" eb="221">
      <t>コンゴ</t>
    </rPh>
    <rPh sb="222" eb="224">
      <t>シセツ</t>
    </rPh>
    <rPh sb="224" eb="226">
      <t>コウシン</t>
    </rPh>
    <rPh sb="227" eb="230">
      <t>コウリツカ</t>
    </rPh>
    <rPh sb="244" eb="246">
      <t>ケイエイ</t>
    </rPh>
    <rPh sb="246" eb="248">
      <t>カイゼン</t>
    </rPh>
    <rPh sb="249" eb="250">
      <t>ハカ</t>
    </rPh>
    <rPh sb="265" eb="267">
      <t>ネンカン</t>
    </rPh>
    <rPh sb="267" eb="268">
      <t>ソウ</t>
    </rPh>
    <rPh sb="268" eb="271">
      <t>ハイスイリョウ</t>
    </rPh>
    <rPh sb="272" eb="274">
      <t>ゲンショウ</t>
    </rPh>
    <rPh sb="279" eb="281">
      <t>ゼンネン</t>
    </rPh>
    <rPh sb="281" eb="282">
      <t>ド</t>
    </rPh>
    <rPh sb="282" eb="284">
      <t>スウチ</t>
    </rPh>
    <rPh sb="285" eb="287">
      <t>シタマワ</t>
    </rPh>
    <rPh sb="293" eb="295">
      <t>ルイジ</t>
    </rPh>
    <rPh sb="295" eb="297">
      <t>ダンタイ</t>
    </rPh>
    <phoneticPr fontId="4"/>
  </si>
  <si>
    <t>　地方債償還金の減少により経営面において改善がみられているが、人口減少等に伴う料金収入の減少、施設等の老朽化に伴う更新需要の増大と経営環境は厳しくなると考えられる。
　令和2年度から固定資産台帳の整備に着手しており、より的確な資産情報を把握し、今後の施設等の更新に備えた財政計画や、アセットマネジメント等による長期的な計画を策定し、効果的な更新を行っていく必要がある。
　また、漏水箇所の早期修繕などにより、維持管理費の節減に努め、将来にわたる安定的な経営の継続を目指すとともに、法適化へ向けた取り組みの実施を行っていく。</t>
    <rPh sb="125" eb="127">
      <t>シセツ</t>
    </rPh>
    <rPh sb="135" eb="137">
      <t>ザイセイ</t>
    </rPh>
    <rPh sb="241" eb="242">
      <t>テキ</t>
    </rPh>
    <rPh sb="255" eb="25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</si>
</sst>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0.22</c:v>
                </c:pt>
                <c:pt idx="1">
                  <c:v>7.0000000000000007E-2</c:v>
                </c:pt>
                <c:pt idx="2">
                  <c:v>0.05</c:v>
                </c:pt>
                <c:pt idx="3">
                  <c:v>0.2</c:v>
                </c:pt>
                <c:pt idx="4">
                  <c:v>0.44</c:v>
                </c:pt>
              </c:numCache>
            </c:numRef>
          </c:val>
          <c:extLst>
            <c:ext xmlns:c16="http://schemas.microsoft.com/office/drawing/2014/chart" uri="{C3380CC4-5D6E-409C-BE32-E72D297353CC}">
              <c16:uniqueId val="{00000000-3E77-456E-8CF2-234BE5DC3D8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0.96</c:v>
                </c:pt>
                <c:pt idx="2">
                  <c:v>0.65</c:v>
                </c:pt>
                <c:pt idx="3">
                  <c:v>0.52</c:v>
                </c:pt>
                <c:pt idx="4">
                  <c:v>1.48</c:v>
                </c:pt>
              </c:numCache>
            </c:numRef>
          </c:val>
          <c:smooth val="0"/>
          <c:extLst>
            <c:ext xmlns:c16="http://schemas.microsoft.com/office/drawing/2014/chart" uri="{C3380CC4-5D6E-409C-BE32-E72D297353CC}">
              <c16:uniqueId val="{00000001-3E77-456E-8CF2-234BE5DC3D8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68.14</c:v>
                </c:pt>
                <c:pt idx="1">
                  <c:v>66.42</c:v>
                </c:pt>
                <c:pt idx="2">
                  <c:v>63.92</c:v>
                </c:pt>
                <c:pt idx="3">
                  <c:v>65.040000000000006</c:v>
                </c:pt>
                <c:pt idx="4">
                  <c:v>62.24</c:v>
                </c:pt>
              </c:numCache>
            </c:numRef>
          </c:val>
          <c:extLst>
            <c:ext xmlns:c16="http://schemas.microsoft.com/office/drawing/2014/chart" uri="{C3380CC4-5D6E-409C-BE32-E72D297353CC}">
              <c16:uniqueId val="{00000000-DB42-4A95-82EB-93B72736D51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56.19</c:v>
                </c:pt>
                <c:pt idx="1">
                  <c:v>56.65</c:v>
                </c:pt>
                <c:pt idx="2">
                  <c:v>56.41</c:v>
                </c:pt>
                <c:pt idx="3">
                  <c:v>54.9</c:v>
                </c:pt>
                <c:pt idx="4">
                  <c:v>55.7</c:v>
                </c:pt>
              </c:numCache>
            </c:numRef>
          </c:val>
          <c:smooth val="0"/>
          <c:extLst>
            <c:ext xmlns:c16="http://schemas.microsoft.com/office/drawing/2014/chart" uri="{C3380CC4-5D6E-409C-BE32-E72D297353CC}">
              <c16:uniqueId val="{00000001-DB42-4A95-82EB-93B72736D51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72.3</c:v>
                </c:pt>
                <c:pt idx="1">
                  <c:v>71.209999999999994</c:v>
                </c:pt>
                <c:pt idx="2">
                  <c:v>74.760000000000005</c:v>
                </c:pt>
                <c:pt idx="3">
                  <c:v>70.260000000000005</c:v>
                </c:pt>
                <c:pt idx="4">
                  <c:v>72.209999999999994</c:v>
                </c:pt>
              </c:numCache>
            </c:numRef>
          </c:val>
          <c:extLst>
            <c:ext xmlns:c16="http://schemas.microsoft.com/office/drawing/2014/chart" uri="{C3380CC4-5D6E-409C-BE32-E72D297353CC}">
              <c16:uniqueId val="{00000000-58AA-4B43-A3BF-DD9A83AB89F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77.180000000000007</c:v>
                </c:pt>
                <c:pt idx="1">
                  <c:v>76.13</c:v>
                </c:pt>
                <c:pt idx="2">
                  <c:v>75.12</c:v>
                </c:pt>
                <c:pt idx="3">
                  <c:v>74.27</c:v>
                </c:pt>
                <c:pt idx="4">
                  <c:v>71.81</c:v>
                </c:pt>
              </c:numCache>
            </c:numRef>
          </c:val>
          <c:smooth val="0"/>
          <c:extLst>
            <c:ext xmlns:c16="http://schemas.microsoft.com/office/drawing/2014/chart" uri="{C3380CC4-5D6E-409C-BE32-E72D297353CC}">
              <c16:uniqueId val="{00000001-58AA-4B43-A3BF-DD9A83AB89F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84.15</c:v>
                </c:pt>
                <c:pt idx="1">
                  <c:v>84.4</c:v>
                </c:pt>
                <c:pt idx="2">
                  <c:v>87.74</c:v>
                </c:pt>
                <c:pt idx="3">
                  <c:v>93.6</c:v>
                </c:pt>
                <c:pt idx="4">
                  <c:v>110.68</c:v>
                </c:pt>
              </c:numCache>
            </c:numRef>
          </c:val>
          <c:extLst>
            <c:ext xmlns:c16="http://schemas.microsoft.com/office/drawing/2014/chart" uri="{C3380CC4-5D6E-409C-BE32-E72D297353CC}">
              <c16:uniqueId val="{00000000-587E-4582-AA9D-5400CAB22CD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76.650000000000006</c:v>
                </c:pt>
                <c:pt idx="1">
                  <c:v>73.959999999999994</c:v>
                </c:pt>
                <c:pt idx="2">
                  <c:v>75.010000000000005</c:v>
                </c:pt>
                <c:pt idx="3">
                  <c:v>72.760000000000005</c:v>
                </c:pt>
                <c:pt idx="4">
                  <c:v>82.57</c:v>
                </c:pt>
              </c:numCache>
            </c:numRef>
          </c:val>
          <c:smooth val="0"/>
          <c:extLst>
            <c:ext xmlns:c16="http://schemas.microsoft.com/office/drawing/2014/chart" uri="{C3380CC4-5D6E-409C-BE32-E72D297353CC}">
              <c16:uniqueId val="{00000001-587E-4582-AA9D-5400CAB22CD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97-4FD6-9095-76EBD2B401C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97-4FD6-9095-76EBD2B401C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05-4057-8391-F655074B433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05-4057-8391-F655074B433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A3-4CE5-AE0C-5D6EAC9E0F9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A3-4CE5-AE0C-5D6EAC9E0F9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F0-4AA4-948E-42081095CF9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F0-4AA4-948E-42081095CF9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388.12</c:v>
                </c:pt>
                <c:pt idx="1">
                  <c:v>343.08</c:v>
                </c:pt>
                <c:pt idx="2">
                  <c:v>284.82</c:v>
                </c:pt>
                <c:pt idx="3">
                  <c:v>256.14</c:v>
                </c:pt>
                <c:pt idx="4">
                  <c:v>236.69</c:v>
                </c:pt>
              </c:numCache>
            </c:numRef>
          </c:val>
          <c:extLst>
            <c:ext xmlns:c16="http://schemas.microsoft.com/office/drawing/2014/chart" uri="{C3380CC4-5D6E-409C-BE32-E72D297353CC}">
              <c16:uniqueId val="{00000000-40E5-4F6C-85E5-9AB88C5BA59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1346.23</c:v>
                </c:pt>
                <c:pt idx="1">
                  <c:v>1295.06</c:v>
                </c:pt>
                <c:pt idx="2">
                  <c:v>1168.7</c:v>
                </c:pt>
                <c:pt idx="3">
                  <c:v>1245.46</c:v>
                </c:pt>
                <c:pt idx="4">
                  <c:v>834.1</c:v>
                </c:pt>
              </c:numCache>
            </c:numRef>
          </c:val>
          <c:smooth val="0"/>
          <c:extLst>
            <c:ext xmlns:c16="http://schemas.microsoft.com/office/drawing/2014/chart" uri="{C3380CC4-5D6E-409C-BE32-E72D297353CC}">
              <c16:uniqueId val="{00000001-40E5-4F6C-85E5-9AB88C5BA59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78.260000000000005</c:v>
                </c:pt>
                <c:pt idx="1">
                  <c:v>78</c:v>
                </c:pt>
                <c:pt idx="2">
                  <c:v>83.07</c:v>
                </c:pt>
                <c:pt idx="3">
                  <c:v>88.83</c:v>
                </c:pt>
                <c:pt idx="4">
                  <c:v>108.28</c:v>
                </c:pt>
              </c:numCache>
            </c:numRef>
          </c:val>
          <c:extLst>
            <c:ext xmlns:c16="http://schemas.microsoft.com/office/drawing/2014/chart" uri="{C3380CC4-5D6E-409C-BE32-E72D297353CC}">
              <c16:uniqueId val="{00000000-961B-4A68-935B-ACBB10D515C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53.41</c:v>
                </c:pt>
                <c:pt idx="1">
                  <c:v>53.29</c:v>
                </c:pt>
                <c:pt idx="2">
                  <c:v>53.59</c:v>
                </c:pt>
                <c:pt idx="3">
                  <c:v>51.08</c:v>
                </c:pt>
                <c:pt idx="4">
                  <c:v>64.44</c:v>
                </c:pt>
              </c:numCache>
            </c:numRef>
          </c:val>
          <c:smooth val="0"/>
          <c:extLst>
            <c:ext xmlns:c16="http://schemas.microsoft.com/office/drawing/2014/chart" uri="{C3380CC4-5D6E-409C-BE32-E72D297353CC}">
              <c16:uniqueId val="{00000001-961B-4A68-935B-ACBB10D515C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280.17</c:v>
                </c:pt>
                <c:pt idx="1">
                  <c:v>280.58999999999997</c:v>
                </c:pt>
                <c:pt idx="2">
                  <c:v>263.45</c:v>
                </c:pt>
                <c:pt idx="3">
                  <c:v>248.85</c:v>
                </c:pt>
                <c:pt idx="4">
                  <c:v>206.42</c:v>
                </c:pt>
              </c:numCache>
            </c:numRef>
          </c:val>
          <c:extLst>
            <c:ext xmlns:c16="http://schemas.microsoft.com/office/drawing/2014/chart" uri="{C3380CC4-5D6E-409C-BE32-E72D297353CC}">
              <c16:uniqueId val="{00000000-BE2B-4A80-B657-A6102EC56CA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277.39999999999998</c:v>
                </c:pt>
                <c:pt idx="1">
                  <c:v>259.02</c:v>
                </c:pt>
                <c:pt idx="2">
                  <c:v>259.79000000000002</c:v>
                </c:pt>
                <c:pt idx="3">
                  <c:v>262.13</c:v>
                </c:pt>
                <c:pt idx="4">
                  <c:v>197.14</c:v>
                </c:pt>
              </c:numCache>
            </c:numRef>
          </c:val>
          <c:smooth val="0"/>
          <c:extLst>
            <c:ext xmlns:c16="http://schemas.microsoft.com/office/drawing/2014/chart" uri="{C3380CC4-5D6E-409C-BE32-E72D297353CC}">
              <c16:uniqueId val="{00000001-BE2B-4A80-B657-A6102EC56CA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苓北町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3" t="str">
        <f>データ!$M$6</f>
        <v>非設置</v>
      </c>
      <c r="AE8" s="73"/>
      <c r="AF8" s="73"/>
      <c r="AG8" s="73"/>
      <c r="AH8" s="73"/>
      <c r="AI8" s="73"/>
      <c r="AJ8" s="73"/>
      <c r="AK8" s="2"/>
      <c r="AL8" s="67">
        <f>データ!$R$6</f>
        <v>6971</v>
      </c>
      <c r="AM8" s="67"/>
      <c r="AN8" s="67"/>
      <c r="AO8" s="67"/>
      <c r="AP8" s="67"/>
      <c r="AQ8" s="67"/>
      <c r="AR8" s="67"/>
      <c r="AS8" s="67"/>
      <c r="AT8" s="66">
        <f>データ!$S$6</f>
        <v>67.58</v>
      </c>
      <c r="AU8" s="66"/>
      <c r="AV8" s="66"/>
      <c r="AW8" s="66"/>
      <c r="AX8" s="66"/>
      <c r="AY8" s="66"/>
      <c r="AZ8" s="66"/>
      <c r="BA8" s="66"/>
      <c r="BB8" s="66">
        <f>データ!$T$6</f>
        <v>103.15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96.78</v>
      </c>
      <c r="Q10" s="66"/>
      <c r="R10" s="66"/>
      <c r="S10" s="66"/>
      <c r="T10" s="66"/>
      <c r="U10" s="66"/>
      <c r="V10" s="66"/>
      <c r="W10" s="67">
        <f>データ!$Q$6</f>
        <v>4250</v>
      </c>
      <c r="X10" s="67"/>
      <c r="Y10" s="67"/>
      <c r="Z10" s="67"/>
      <c r="AA10" s="67"/>
      <c r="AB10" s="67"/>
      <c r="AC10" s="67"/>
      <c r="AD10" s="2"/>
      <c r="AE10" s="2"/>
      <c r="AF10" s="2"/>
      <c r="AG10" s="2"/>
      <c r="AH10" s="2"/>
      <c r="AI10" s="2"/>
      <c r="AJ10" s="2"/>
      <c r="AK10" s="2"/>
      <c r="AL10" s="67">
        <f>データ!$U$6</f>
        <v>6637</v>
      </c>
      <c r="AM10" s="67"/>
      <c r="AN10" s="67"/>
      <c r="AO10" s="67"/>
      <c r="AP10" s="67"/>
      <c r="AQ10" s="67"/>
      <c r="AR10" s="67"/>
      <c r="AS10" s="67"/>
      <c r="AT10" s="66">
        <f>データ!$V$6</f>
        <v>34.229999999999997</v>
      </c>
      <c r="AU10" s="66"/>
      <c r="AV10" s="66"/>
      <c r="AW10" s="66"/>
      <c r="AX10" s="66"/>
      <c r="AY10" s="66"/>
      <c r="AZ10" s="66"/>
      <c r="BA10" s="66"/>
      <c r="BB10" s="66">
        <f>データ!$W$6</f>
        <v>193.89</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41</v>
      </c>
      <c r="O85" s="27" t="str">
        <f>データ!EN6</f>
        <v>【0.80】</v>
      </c>
    </row>
  </sheetData>
  <sheetProtection algorithmName="SHA-512" hashValue="dWQ9yERDOG4AFgmwlO7qfSw03avC5BXj43vr10/7nhYQe+aC4UGtPd60Ud3xZg505XGpGI2c0DMs4DgjggEG9w==" saltValue="mNlMmfpvhITZp5kaKps0w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435317</v>
      </c>
      <c r="D6" s="34">
        <f t="shared" si="3"/>
        <v>47</v>
      </c>
      <c r="E6" s="34">
        <f t="shared" si="3"/>
        <v>1</v>
      </c>
      <c r="F6" s="34">
        <f t="shared" si="3"/>
        <v>0</v>
      </c>
      <c r="G6" s="34">
        <f t="shared" si="3"/>
        <v>0</v>
      </c>
      <c r="H6" s="34" t="str">
        <f t="shared" si="3"/>
        <v>熊本県　苓北町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96.78</v>
      </c>
      <c r="Q6" s="35">
        <f t="shared" si="3"/>
        <v>4250</v>
      </c>
      <c r="R6" s="35">
        <f t="shared" si="3"/>
        <v>6971</v>
      </c>
      <c r="S6" s="35">
        <f t="shared" si="3"/>
        <v>67.58</v>
      </c>
      <c r="T6" s="35">
        <f t="shared" si="3"/>
        <v>103.15</v>
      </c>
      <c r="U6" s="35">
        <f t="shared" si="3"/>
        <v>6637</v>
      </c>
      <c r="V6" s="35">
        <f t="shared" si="3"/>
        <v>34.229999999999997</v>
      </c>
      <c r="W6" s="35">
        <f t="shared" si="3"/>
        <v>193.89</v>
      </c>
      <c r="X6" s="36">
        <f>IF(X7="",NA(),X7)</f>
        <v>84.15</v>
      </c>
      <c r="Y6" s="36">
        <f t="shared" ref="Y6:AG6" si="4">IF(Y7="",NA(),Y7)</f>
        <v>84.4</v>
      </c>
      <c r="Z6" s="36">
        <f t="shared" si="4"/>
        <v>87.74</v>
      </c>
      <c r="AA6" s="36">
        <f t="shared" si="4"/>
        <v>93.6</v>
      </c>
      <c r="AB6" s="36">
        <f t="shared" si="4"/>
        <v>110.68</v>
      </c>
      <c r="AC6" s="36">
        <f t="shared" si="4"/>
        <v>76.650000000000006</v>
      </c>
      <c r="AD6" s="36">
        <f t="shared" si="4"/>
        <v>73.959999999999994</v>
      </c>
      <c r="AE6" s="36">
        <f t="shared" si="4"/>
        <v>75.010000000000005</v>
      </c>
      <c r="AF6" s="36">
        <f t="shared" si="4"/>
        <v>72.760000000000005</v>
      </c>
      <c r="AG6" s="36">
        <f t="shared" si="4"/>
        <v>82.57</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388.12</v>
      </c>
      <c r="BF6" s="36">
        <f t="shared" ref="BF6:BN6" si="7">IF(BF7="",NA(),BF7)</f>
        <v>343.08</v>
      </c>
      <c r="BG6" s="36">
        <f t="shared" si="7"/>
        <v>284.82</v>
      </c>
      <c r="BH6" s="36">
        <f t="shared" si="7"/>
        <v>256.14</v>
      </c>
      <c r="BI6" s="36">
        <f t="shared" si="7"/>
        <v>236.69</v>
      </c>
      <c r="BJ6" s="36">
        <f t="shared" si="7"/>
        <v>1346.23</v>
      </c>
      <c r="BK6" s="36">
        <f t="shared" si="7"/>
        <v>1295.06</v>
      </c>
      <c r="BL6" s="36">
        <f t="shared" si="7"/>
        <v>1168.7</v>
      </c>
      <c r="BM6" s="36">
        <f t="shared" si="7"/>
        <v>1245.46</v>
      </c>
      <c r="BN6" s="36">
        <f t="shared" si="7"/>
        <v>834.1</v>
      </c>
      <c r="BO6" s="35" t="str">
        <f>IF(BO7="","",IF(BO7="-","【-】","【"&amp;SUBSTITUTE(TEXT(BO7,"#,##0.00"),"-","△")&amp;"】"))</f>
        <v>【949.15】</v>
      </c>
      <c r="BP6" s="36">
        <f>IF(BP7="",NA(),BP7)</f>
        <v>78.260000000000005</v>
      </c>
      <c r="BQ6" s="36">
        <f t="shared" ref="BQ6:BY6" si="8">IF(BQ7="",NA(),BQ7)</f>
        <v>78</v>
      </c>
      <c r="BR6" s="36">
        <f t="shared" si="8"/>
        <v>83.07</v>
      </c>
      <c r="BS6" s="36">
        <f t="shared" si="8"/>
        <v>88.83</v>
      </c>
      <c r="BT6" s="36">
        <f t="shared" si="8"/>
        <v>108.28</v>
      </c>
      <c r="BU6" s="36">
        <f t="shared" si="8"/>
        <v>53.41</v>
      </c>
      <c r="BV6" s="36">
        <f t="shared" si="8"/>
        <v>53.29</v>
      </c>
      <c r="BW6" s="36">
        <f t="shared" si="8"/>
        <v>53.59</v>
      </c>
      <c r="BX6" s="36">
        <f t="shared" si="8"/>
        <v>51.08</v>
      </c>
      <c r="BY6" s="36">
        <f t="shared" si="8"/>
        <v>64.44</v>
      </c>
      <c r="BZ6" s="35" t="str">
        <f>IF(BZ7="","",IF(BZ7="-","【-】","【"&amp;SUBSTITUTE(TEXT(BZ7,"#,##0.00"),"-","△")&amp;"】"))</f>
        <v>【55.87】</v>
      </c>
      <c r="CA6" s="36">
        <f>IF(CA7="",NA(),CA7)</f>
        <v>280.17</v>
      </c>
      <c r="CB6" s="36">
        <f t="shared" ref="CB6:CJ6" si="9">IF(CB7="",NA(),CB7)</f>
        <v>280.58999999999997</v>
      </c>
      <c r="CC6" s="36">
        <f t="shared" si="9"/>
        <v>263.45</v>
      </c>
      <c r="CD6" s="36">
        <f t="shared" si="9"/>
        <v>248.85</v>
      </c>
      <c r="CE6" s="36">
        <f t="shared" si="9"/>
        <v>206.42</v>
      </c>
      <c r="CF6" s="36">
        <f t="shared" si="9"/>
        <v>277.39999999999998</v>
      </c>
      <c r="CG6" s="36">
        <f t="shared" si="9"/>
        <v>259.02</v>
      </c>
      <c r="CH6" s="36">
        <f t="shared" si="9"/>
        <v>259.79000000000002</v>
      </c>
      <c r="CI6" s="36">
        <f t="shared" si="9"/>
        <v>262.13</v>
      </c>
      <c r="CJ6" s="36">
        <f t="shared" si="9"/>
        <v>197.14</v>
      </c>
      <c r="CK6" s="35" t="str">
        <f>IF(CK7="","",IF(CK7="-","【-】","【"&amp;SUBSTITUTE(TEXT(CK7,"#,##0.00"),"-","△")&amp;"】"))</f>
        <v>【288.19】</v>
      </c>
      <c r="CL6" s="36">
        <f>IF(CL7="",NA(),CL7)</f>
        <v>68.14</v>
      </c>
      <c r="CM6" s="36">
        <f t="shared" ref="CM6:CU6" si="10">IF(CM7="",NA(),CM7)</f>
        <v>66.42</v>
      </c>
      <c r="CN6" s="36">
        <f t="shared" si="10"/>
        <v>63.92</v>
      </c>
      <c r="CO6" s="36">
        <f t="shared" si="10"/>
        <v>65.040000000000006</v>
      </c>
      <c r="CP6" s="36">
        <f t="shared" si="10"/>
        <v>62.24</v>
      </c>
      <c r="CQ6" s="36">
        <f t="shared" si="10"/>
        <v>56.19</v>
      </c>
      <c r="CR6" s="36">
        <f t="shared" si="10"/>
        <v>56.65</v>
      </c>
      <c r="CS6" s="36">
        <f t="shared" si="10"/>
        <v>56.41</v>
      </c>
      <c r="CT6" s="36">
        <f t="shared" si="10"/>
        <v>54.9</v>
      </c>
      <c r="CU6" s="36">
        <f t="shared" si="10"/>
        <v>55.7</v>
      </c>
      <c r="CV6" s="35" t="str">
        <f>IF(CV7="","",IF(CV7="-","【-】","【"&amp;SUBSTITUTE(TEXT(CV7,"#,##0.00"),"-","△")&amp;"】"))</f>
        <v>【56.31】</v>
      </c>
      <c r="CW6" s="36">
        <f>IF(CW7="",NA(),CW7)</f>
        <v>72.3</v>
      </c>
      <c r="CX6" s="36">
        <f t="shared" ref="CX6:DF6" si="11">IF(CX7="",NA(),CX7)</f>
        <v>71.209999999999994</v>
      </c>
      <c r="CY6" s="36">
        <f t="shared" si="11"/>
        <v>74.760000000000005</v>
      </c>
      <c r="CZ6" s="36">
        <f t="shared" si="11"/>
        <v>70.260000000000005</v>
      </c>
      <c r="DA6" s="36">
        <f t="shared" si="11"/>
        <v>72.209999999999994</v>
      </c>
      <c r="DB6" s="36">
        <f t="shared" si="11"/>
        <v>77.180000000000007</v>
      </c>
      <c r="DC6" s="36">
        <f t="shared" si="11"/>
        <v>76.13</v>
      </c>
      <c r="DD6" s="36">
        <f t="shared" si="11"/>
        <v>75.12</v>
      </c>
      <c r="DE6" s="36">
        <f t="shared" si="11"/>
        <v>74.27</v>
      </c>
      <c r="DF6" s="36">
        <f t="shared" si="11"/>
        <v>71.81</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0.22</v>
      </c>
      <c r="EE6" s="36">
        <f t="shared" ref="EE6:EM6" si="14">IF(EE7="",NA(),EE7)</f>
        <v>7.0000000000000007E-2</v>
      </c>
      <c r="EF6" s="36">
        <f t="shared" si="14"/>
        <v>0.05</v>
      </c>
      <c r="EG6" s="36">
        <f t="shared" si="14"/>
        <v>0.2</v>
      </c>
      <c r="EH6" s="36">
        <f t="shared" si="14"/>
        <v>0.44</v>
      </c>
      <c r="EI6" s="36">
        <f t="shared" si="14"/>
        <v>0.8</v>
      </c>
      <c r="EJ6" s="36">
        <f t="shared" si="14"/>
        <v>0.96</v>
      </c>
      <c r="EK6" s="36">
        <f t="shared" si="14"/>
        <v>0.65</v>
      </c>
      <c r="EL6" s="36">
        <f t="shared" si="14"/>
        <v>0.52</v>
      </c>
      <c r="EM6" s="36">
        <f t="shared" si="14"/>
        <v>1.48</v>
      </c>
      <c r="EN6" s="35" t="str">
        <f>IF(EN7="","",IF(EN7="-","【-】","【"&amp;SUBSTITUTE(TEXT(EN7,"#,##0.00"),"-","△")&amp;"】"))</f>
        <v>【0.80】</v>
      </c>
    </row>
    <row r="7" spans="1:144" s="37" customFormat="1" x14ac:dyDescent="0.15">
      <c r="A7" s="29"/>
      <c r="B7" s="38">
        <v>2020</v>
      </c>
      <c r="C7" s="38">
        <v>435317</v>
      </c>
      <c r="D7" s="38">
        <v>47</v>
      </c>
      <c r="E7" s="38">
        <v>1</v>
      </c>
      <c r="F7" s="38">
        <v>0</v>
      </c>
      <c r="G7" s="38">
        <v>0</v>
      </c>
      <c r="H7" s="38" t="s">
        <v>96</v>
      </c>
      <c r="I7" s="38" t="s">
        <v>97</v>
      </c>
      <c r="J7" s="38" t="s">
        <v>98</v>
      </c>
      <c r="K7" s="38" t="s">
        <v>99</v>
      </c>
      <c r="L7" s="38" t="s">
        <v>100</v>
      </c>
      <c r="M7" s="38" t="s">
        <v>101</v>
      </c>
      <c r="N7" s="39" t="s">
        <v>102</v>
      </c>
      <c r="O7" s="39" t="s">
        <v>103</v>
      </c>
      <c r="P7" s="39">
        <v>96.78</v>
      </c>
      <c r="Q7" s="39">
        <v>4250</v>
      </c>
      <c r="R7" s="39">
        <v>6971</v>
      </c>
      <c r="S7" s="39">
        <v>67.58</v>
      </c>
      <c r="T7" s="39">
        <v>103.15</v>
      </c>
      <c r="U7" s="39">
        <v>6637</v>
      </c>
      <c r="V7" s="39">
        <v>34.229999999999997</v>
      </c>
      <c r="W7" s="39">
        <v>193.89</v>
      </c>
      <c r="X7" s="39">
        <v>84.15</v>
      </c>
      <c r="Y7" s="39">
        <v>84.4</v>
      </c>
      <c r="Z7" s="39">
        <v>87.74</v>
      </c>
      <c r="AA7" s="39">
        <v>93.6</v>
      </c>
      <c r="AB7" s="39">
        <v>110.68</v>
      </c>
      <c r="AC7" s="39">
        <v>76.650000000000006</v>
      </c>
      <c r="AD7" s="39">
        <v>73.959999999999994</v>
      </c>
      <c r="AE7" s="39">
        <v>75.010000000000005</v>
      </c>
      <c r="AF7" s="39">
        <v>72.760000000000005</v>
      </c>
      <c r="AG7" s="39">
        <v>82.57</v>
      </c>
      <c r="AH7" s="39">
        <v>78.36</v>
      </c>
      <c r="AI7" s="39"/>
      <c r="AJ7" s="39"/>
      <c r="AK7" s="39"/>
      <c r="AL7" s="39"/>
      <c r="AM7" s="39"/>
      <c r="AN7" s="39"/>
      <c r="AO7" s="39"/>
      <c r="AP7" s="39"/>
      <c r="AQ7" s="39"/>
      <c r="AR7" s="39"/>
      <c r="AS7" s="39"/>
      <c r="AT7" s="39"/>
      <c r="AU7" s="39"/>
      <c r="AV7" s="39"/>
      <c r="AW7" s="39"/>
      <c r="AX7" s="39"/>
      <c r="AY7" s="39"/>
      <c r="AZ7" s="39"/>
      <c r="BA7" s="39"/>
      <c r="BB7" s="39"/>
      <c r="BC7" s="39"/>
      <c r="BD7" s="39"/>
      <c r="BE7" s="39">
        <v>388.12</v>
      </c>
      <c r="BF7" s="39">
        <v>343.08</v>
      </c>
      <c r="BG7" s="39">
        <v>284.82</v>
      </c>
      <c r="BH7" s="39">
        <v>256.14</v>
      </c>
      <c r="BI7" s="39">
        <v>236.69</v>
      </c>
      <c r="BJ7" s="39">
        <v>1346.23</v>
      </c>
      <c r="BK7" s="39">
        <v>1295.06</v>
      </c>
      <c r="BL7" s="39">
        <v>1168.7</v>
      </c>
      <c r="BM7" s="39">
        <v>1245.46</v>
      </c>
      <c r="BN7" s="39">
        <v>834.1</v>
      </c>
      <c r="BO7" s="39">
        <v>949.15</v>
      </c>
      <c r="BP7" s="39">
        <v>78.260000000000005</v>
      </c>
      <c r="BQ7" s="39">
        <v>78</v>
      </c>
      <c r="BR7" s="39">
        <v>83.07</v>
      </c>
      <c r="BS7" s="39">
        <v>88.83</v>
      </c>
      <c r="BT7" s="39">
        <v>108.28</v>
      </c>
      <c r="BU7" s="39">
        <v>53.41</v>
      </c>
      <c r="BV7" s="39">
        <v>53.29</v>
      </c>
      <c r="BW7" s="39">
        <v>53.59</v>
      </c>
      <c r="BX7" s="39">
        <v>51.08</v>
      </c>
      <c r="BY7" s="39">
        <v>64.44</v>
      </c>
      <c r="BZ7" s="39">
        <v>55.87</v>
      </c>
      <c r="CA7" s="39">
        <v>280.17</v>
      </c>
      <c r="CB7" s="39">
        <v>280.58999999999997</v>
      </c>
      <c r="CC7" s="39">
        <v>263.45</v>
      </c>
      <c r="CD7" s="39">
        <v>248.85</v>
      </c>
      <c r="CE7" s="39">
        <v>206.42</v>
      </c>
      <c r="CF7" s="39">
        <v>277.39999999999998</v>
      </c>
      <c r="CG7" s="39">
        <v>259.02</v>
      </c>
      <c r="CH7" s="39">
        <v>259.79000000000002</v>
      </c>
      <c r="CI7" s="39">
        <v>262.13</v>
      </c>
      <c r="CJ7" s="39">
        <v>197.14</v>
      </c>
      <c r="CK7" s="39">
        <v>288.19</v>
      </c>
      <c r="CL7" s="39">
        <v>68.14</v>
      </c>
      <c r="CM7" s="39">
        <v>66.42</v>
      </c>
      <c r="CN7" s="39">
        <v>63.92</v>
      </c>
      <c r="CO7" s="39">
        <v>65.040000000000006</v>
      </c>
      <c r="CP7" s="39">
        <v>62.24</v>
      </c>
      <c r="CQ7" s="39">
        <v>56.19</v>
      </c>
      <c r="CR7" s="39">
        <v>56.65</v>
      </c>
      <c r="CS7" s="39">
        <v>56.41</v>
      </c>
      <c r="CT7" s="39">
        <v>54.9</v>
      </c>
      <c r="CU7" s="39">
        <v>55.7</v>
      </c>
      <c r="CV7" s="39">
        <v>56.31</v>
      </c>
      <c r="CW7" s="39">
        <v>72.3</v>
      </c>
      <c r="CX7" s="39">
        <v>71.209999999999994</v>
      </c>
      <c r="CY7" s="39">
        <v>74.760000000000005</v>
      </c>
      <c r="CZ7" s="39">
        <v>70.260000000000005</v>
      </c>
      <c r="DA7" s="39">
        <v>72.209999999999994</v>
      </c>
      <c r="DB7" s="39">
        <v>77.180000000000007</v>
      </c>
      <c r="DC7" s="39">
        <v>76.13</v>
      </c>
      <c r="DD7" s="39">
        <v>75.12</v>
      </c>
      <c r="DE7" s="39">
        <v>74.27</v>
      </c>
      <c r="DF7" s="39">
        <v>71.81</v>
      </c>
      <c r="DG7" s="39">
        <v>71.88</v>
      </c>
      <c r="DH7" s="39"/>
      <c r="DI7" s="39"/>
      <c r="DJ7" s="39"/>
      <c r="DK7" s="39"/>
      <c r="DL7" s="39"/>
      <c r="DM7" s="39"/>
      <c r="DN7" s="39"/>
      <c r="DO7" s="39"/>
      <c r="DP7" s="39"/>
      <c r="DQ7" s="39"/>
      <c r="DR7" s="39"/>
      <c r="DS7" s="39"/>
      <c r="DT7" s="39"/>
      <c r="DU7" s="39"/>
      <c r="DV7" s="39"/>
      <c r="DW7" s="39"/>
      <c r="DX7" s="39"/>
      <c r="DY7" s="39"/>
      <c r="DZ7" s="39"/>
      <c r="EA7" s="39"/>
      <c r="EB7" s="39"/>
      <c r="EC7" s="39"/>
      <c r="ED7" s="39">
        <v>0.22</v>
      </c>
      <c r="EE7" s="39">
        <v>7.0000000000000007E-2</v>
      </c>
      <c r="EF7" s="39">
        <v>0.05</v>
      </c>
      <c r="EG7" s="39">
        <v>0.2</v>
      </c>
      <c r="EH7" s="39">
        <v>0.44</v>
      </c>
      <c r="EI7" s="39">
        <v>0.8</v>
      </c>
      <c r="EJ7" s="39">
        <v>0.96</v>
      </c>
      <c r="EK7" s="39">
        <v>0.65</v>
      </c>
      <c r="EL7" s="39">
        <v>0.52</v>
      </c>
      <c r="EM7" s="39">
        <v>1.48</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2022-02-07T07:53:33Z</cp:lastPrinted>
  <dcterms:created xsi:type="dcterms:W3CDTF">2021-12-03T07:05:25Z</dcterms:created>
  <dcterms:modified xsi:type="dcterms:W3CDTF">2022-02-16T07:21:33Z</dcterms:modified>
  <cp:category/>
</cp:coreProperties>
</file>