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sb3/O6fFheL4gdyQ9wdHF3uQXmnm9dWDcnijVHMmgfB5lVjZfSVJVVmbjSYm87Pkj8TIviXeKGUNEHon8oPtwg==" workbookSaltValue="x0+iRNYglOhuqsVV9Xjiqw=="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<sst xmlns="http://schemas.openxmlformats.org/spreadsheetml/2006/main" count="233" uniqueCount="119">
  <si>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</si>
  <si>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</si>
  <si>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</si>
  <si>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</si>
  <si>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</si>
  <si>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</si>
  <si>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</si>
  <si>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</si>
  <si>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</si>
  <si>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</si>
  <si>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</si>
  <si>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</si>
  <si>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</si>
  <si>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</si>
  <si>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</si>
  <si>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</si>
  <si>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</si>
  <si>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</si>
  <si>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</si>
  <si>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</si>
  <si>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</si>
  <si>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</si>
  <si>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</si>
  <si>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</si>
  <si>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</si>
  <si>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</si>
  <si>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</si>
  <si>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</si>
  <si>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</si>
  <si>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</si>
  <si>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</si>
  <si>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</si>
  <si>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</si>
  <si>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</si>
  <si>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</si>
  <si>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</si>
  <si>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</si>
  <si>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</si>
  <si>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</si>
  <si>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</si>
  <si>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</si>
  <si>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</si>
  <si>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</si>
  <si>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</si>
  <si>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</si>
  <si>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</si>
  <si>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</si>
  <si>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</si>
  <si>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</si>
  <si>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</si>
  <si>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</si>
  <si>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</si>
  <si>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</si>
  <si>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</si>
  <si>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</si>
  <si>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</si>
  <si>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</si>
  <si>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</si>
  <si>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</si>
  <si>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</si>
  <si>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</si>
  <si>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</si>
  <si>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</si>
  <si>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</si>
  <si>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</si>
  <si>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</si>
  <si>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</si>
  <si>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</si>
  <si>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</si>
  <si>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</si>
  <si>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</si>
  <si>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</si>
  <si>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</si>
  <si>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</si>
  <si>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</si>
  <si>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</si>
  <si>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</si>
  <si>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</si>
  <si>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</si>
  <si>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</si>
  <si>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</si>
  <si>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</si>
  <si>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</si>
  <si>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</si>
  <si>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</si>
  <si>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</si>
  <si>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</si>
  <si>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</si>
  <si>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</si>
  <si>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</si>
  <si>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</si>
  <si>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</si>
  <si>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</si>
  <si>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</si>
  <si>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</si>
  <si>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</si>
  <si>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</si>
  <si>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</si>
  <si>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</si>
  <si>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</si>
  <si>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</si>
  <si>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</si>
  <si>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</si>
  <si>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</si>
  <si>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</si>
  <si>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</si>
  <si>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</si>
  <si>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</si>
  <si>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</si>
  <si>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</si>
  <si>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</si>
  <si>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</si>
  <si>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</si>
  <si>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</si>
  <si>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</si>
  <si>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</si>
  <si>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本村の簡易水道事業は、施設利用率及び有収率については平均的な水準であるが、収益的収支比率や料金回収率は依然として低い数値で移行している。
給水原価についても平均値より高いことから経営状況は不健全である。
　企業債残高対給水収益比率についても減少傾向であったが、令和2年7月豪雨災害対応のため再度増加しており、今後も災害復旧や老朽化対応のため増加する見込みが高い。経営戦略に基づき、料金改定や経費削減等の経営改善に早期に着手する必要がある。</t>
    <rPh sb="1" eb="3">
      <t>ホンソン</t>
    </rPh>
    <rPh sb="4" eb="6">
      <t>カンイ</t>
    </rPh>
    <rPh sb="6" eb="8">
      <t>スイドウ</t>
    </rPh>
    <rPh sb="8" eb="10">
      <t>ジギョウ</t>
    </rPh>
    <rPh sb="12" eb="14">
      <t>シセツ</t>
    </rPh>
    <rPh sb="14" eb="16">
      <t>リヨウ</t>
    </rPh>
    <rPh sb="16" eb="17">
      <t>リツ</t>
    </rPh>
    <rPh sb="17" eb="18">
      <t>オヨ</t>
    </rPh>
    <rPh sb="19" eb="22">
      <t>ユウシュウリツ</t>
    </rPh>
    <rPh sb="27" eb="30">
      <t>ヘイキンテキ</t>
    </rPh>
    <rPh sb="31" eb="33">
      <t>スイジュン</t>
    </rPh>
    <rPh sb="38" eb="41">
      <t>シュウエキテキ</t>
    </rPh>
    <rPh sb="41" eb="43">
      <t>シュウシ</t>
    </rPh>
    <rPh sb="43" eb="45">
      <t>ヒリツ</t>
    </rPh>
    <rPh sb="46" eb="48">
      <t>リョウキン</t>
    </rPh>
    <rPh sb="48" eb="50">
      <t>カイシュウ</t>
    </rPh>
    <rPh sb="50" eb="51">
      <t>リツ</t>
    </rPh>
    <rPh sb="52" eb="54">
      <t>イゼン</t>
    </rPh>
    <rPh sb="57" eb="58">
      <t>ヒク</t>
    </rPh>
    <rPh sb="59" eb="61">
      <t>スウチ</t>
    </rPh>
    <rPh sb="62" eb="64">
      <t>イコウ</t>
    </rPh>
    <rPh sb="70" eb="72">
      <t>キュウスイ</t>
    </rPh>
    <rPh sb="72" eb="74">
      <t>ゲンカ</t>
    </rPh>
    <rPh sb="79" eb="82">
      <t>ヘイキンチ</t>
    </rPh>
    <rPh sb="84" eb="85">
      <t>タカ</t>
    </rPh>
    <rPh sb="90" eb="92">
      <t>ケイエイ</t>
    </rPh>
    <rPh sb="92" eb="94">
      <t>ジョウキョウ</t>
    </rPh>
    <rPh sb="95" eb="98">
      <t>フケンゼン</t>
    </rPh>
    <rPh sb="104" eb="106">
      <t>キギョウ</t>
    </rPh>
    <rPh sb="106" eb="107">
      <t>サイ</t>
    </rPh>
    <rPh sb="107" eb="109">
      <t>ザンダカ</t>
    </rPh>
    <rPh sb="109" eb="110">
      <t>タイ</t>
    </rPh>
    <rPh sb="110" eb="112">
      <t>キュウスイ</t>
    </rPh>
    <rPh sb="112" eb="114">
      <t>シュウエキ</t>
    </rPh>
    <rPh sb="114" eb="116">
      <t>ヒリツ</t>
    </rPh>
    <rPh sb="121" eb="123">
      <t>ゲンショウ</t>
    </rPh>
    <rPh sb="123" eb="125">
      <t>ケイコウ</t>
    </rPh>
    <rPh sb="131" eb="133">
      <t>レイワ</t>
    </rPh>
    <rPh sb="134" eb="135">
      <t>ネン</t>
    </rPh>
    <rPh sb="136" eb="137">
      <t>ガツ</t>
    </rPh>
    <rPh sb="137" eb="139">
      <t>ゴウウ</t>
    </rPh>
    <rPh sb="139" eb="141">
      <t>サイガイ</t>
    </rPh>
    <rPh sb="141" eb="143">
      <t>タイオウ</t>
    </rPh>
    <rPh sb="146" eb="148">
      <t>サイド</t>
    </rPh>
    <rPh sb="148" eb="150">
      <t>ゾウカ</t>
    </rPh>
    <rPh sb="155" eb="157">
      <t>コンゴ</t>
    </rPh>
    <rPh sb="158" eb="160">
      <t>サイガイ</t>
    </rPh>
    <rPh sb="160" eb="162">
      <t>フッキュウ</t>
    </rPh>
    <rPh sb="163" eb="166">
      <t>ロウキュウカ</t>
    </rPh>
    <rPh sb="166" eb="168">
      <t>タイオウ</t>
    </rPh>
    <rPh sb="171" eb="173">
      <t>ゾウカ</t>
    </rPh>
    <rPh sb="175" eb="177">
      <t>ミコ</t>
    </rPh>
    <rPh sb="179" eb="180">
      <t>タカ</t>
    </rPh>
    <rPh sb="182" eb="184">
      <t>ケイエイ</t>
    </rPh>
    <rPh sb="184" eb="186">
      <t>センリャク</t>
    </rPh>
    <rPh sb="187" eb="188">
      <t>モト</t>
    </rPh>
    <rPh sb="191" eb="193">
      <t>リョウキン</t>
    </rPh>
    <rPh sb="193" eb="195">
      <t>カイテイ</t>
    </rPh>
    <rPh sb="196" eb="198">
      <t>ケイヒ</t>
    </rPh>
    <rPh sb="198" eb="200">
      <t>サクゲン</t>
    </rPh>
    <rPh sb="200" eb="201">
      <t>ナド</t>
    </rPh>
    <rPh sb="202" eb="204">
      <t>ケイエイ</t>
    </rPh>
    <rPh sb="204" eb="206">
      <t>カイゼン</t>
    </rPh>
    <rPh sb="207" eb="209">
      <t>ソウキ</t>
    </rPh>
    <rPh sb="210" eb="212">
      <t>チャクシュ</t>
    </rPh>
    <rPh sb="214" eb="216">
      <t>ヒツヨウ</t>
    </rPh>
    <phoneticPr fontId="4"/>
  </si>
  <si>
    <t>　本村においては平成23年度までに大規模な施設・管路の更新を実施しており、近年は財源不足や災害対応等により管路の更新は行っていないため更新率は低い数値になっている。財政状況を鑑みながら、耐震化が完了していない地区の管路更新を引き続き検討していく必要がある。</t>
    <rPh sb="1" eb="3">
      <t>ホンソン</t>
    </rPh>
    <rPh sb="8" eb="10">
      <t>ヘイセイ</t>
    </rPh>
    <rPh sb="12" eb="14">
      <t>ネンド</t>
    </rPh>
    <rPh sb="17" eb="20">
      <t>ダイキボ</t>
    </rPh>
    <rPh sb="21" eb="23">
      <t>シセツ</t>
    </rPh>
    <rPh sb="24" eb="26">
      <t>カンロ</t>
    </rPh>
    <rPh sb="27" eb="29">
      <t>コウシン</t>
    </rPh>
    <rPh sb="30" eb="32">
      <t>ジッシ</t>
    </rPh>
    <rPh sb="37" eb="39">
      <t>キンネン</t>
    </rPh>
    <rPh sb="40" eb="42">
      <t>ザイゲン</t>
    </rPh>
    <rPh sb="42" eb="44">
      <t>フソク</t>
    </rPh>
    <rPh sb="45" eb="47">
      <t>サイガイ</t>
    </rPh>
    <rPh sb="47" eb="49">
      <t>タイオウ</t>
    </rPh>
    <rPh sb="49" eb="50">
      <t>ナド</t>
    </rPh>
    <rPh sb="53" eb="55">
      <t>カンロ</t>
    </rPh>
    <rPh sb="56" eb="58">
      <t>コウシン</t>
    </rPh>
    <rPh sb="59" eb="60">
      <t>オコナ</t>
    </rPh>
    <rPh sb="67" eb="69">
      <t>コウシン</t>
    </rPh>
    <rPh sb="69" eb="70">
      <t>リツ</t>
    </rPh>
    <rPh sb="71" eb="72">
      <t>ヒク</t>
    </rPh>
    <rPh sb="73" eb="75">
      <t>スウチ</t>
    </rPh>
    <rPh sb="82" eb="84">
      <t>ザイセイ</t>
    </rPh>
    <rPh sb="84" eb="86">
      <t>ジョウキョウ</t>
    </rPh>
    <rPh sb="87" eb="88">
      <t>カンガ</t>
    </rPh>
    <rPh sb="93" eb="96">
      <t>タイシンカ</t>
    </rPh>
    <rPh sb="97" eb="99">
      <t>カンリョウ</t>
    </rPh>
    <rPh sb="104" eb="106">
      <t>チク</t>
    </rPh>
    <rPh sb="107" eb="109">
      <t>カンロ</t>
    </rPh>
    <rPh sb="109" eb="111">
      <t>コウシン</t>
    </rPh>
    <rPh sb="112" eb="113">
      <t>ヒ</t>
    </rPh>
    <rPh sb="114" eb="115">
      <t>ツヅ</t>
    </rPh>
    <rPh sb="116" eb="118">
      <t>ケントウ</t>
    </rPh>
    <rPh sb="122" eb="124">
      <t>ヒツヨウ</t>
    </rPh>
    <phoneticPr fontId="4"/>
  </si>
  <si>
    <t>　本村は、過疎化による人口減少で料金収入の増加が見込めないことに加え、近年では災害や施設の老朽化により必要以上の経費が必要となっており、一段と経営状況が厳しくなっている。
　そのような状況の中でも安定した給水を行っていくため、計画的に施設の更新を行いながら長寿命化を図り、収支の見直しや経営分析等の財政の健全化を図るため対策を講じていかなければならない。</t>
    <rPh sb="1" eb="3">
      <t>ホンソン</t>
    </rPh>
    <rPh sb="5" eb="8">
      <t>カソカ</t>
    </rPh>
    <rPh sb="11" eb="13">
      <t>ジンコウ</t>
    </rPh>
    <rPh sb="13" eb="15">
      <t>ゲンショウ</t>
    </rPh>
    <rPh sb="16" eb="18">
      <t>リョウキン</t>
    </rPh>
    <rPh sb="18" eb="20">
      <t>シュウニュウ</t>
    </rPh>
    <rPh sb="21" eb="23">
      <t>ゾウカ</t>
    </rPh>
    <rPh sb="24" eb="26">
      <t>ミコ</t>
    </rPh>
    <rPh sb="32" eb="33">
      <t>クワ</t>
    </rPh>
    <rPh sb="35" eb="37">
      <t>キンネン</t>
    </rPh>
    <rPh sb="39" eb="41">
      <t>サイガイ</t>
    </rPh>
    <rPh sb="42" eb="44">
      <t>シセツ</t>
    </rPh>
    <rPh sb="45" eb="48">
      <t>ロウキュウカ</t>
    </rPh>
    <rPh sb="51" eb="53">
      <t>ヒツヨウ</t>
    </rPh>
    <rPh sb="53" eb="55">
      <t>イジョウ</t>
    </rPh>
    <rPh sb="56" eb="58">
      <t>ケイヒ</t>
    </rPh>
    <rPh sb="59" eb="61">
      <t>ヒツヨウ</t>
    </rPh>
    <rPh sb="68" eb="70">
      <t>イチダン</t>
    </rPh>
    <rPh sb="71" eb="73">
      <t>ケイエイ</t>
    </rPh>
    <rPh sb="73" eb="75">
      <t>ジョウキョウ</t>
    </rPh>
    <rPh sb="76" eb="77">
      <t>キビ</t>
    </rPh>
    <rPh sb="92" eb="94">
      <t>ジョウキョウ</t>
    </rPh>
    <rPh sb="95" eb="96">
      <t>ナカ</t>
    </rPh>
    <rPh sb="98" eb="100">
      <t>アンテイ</t>
    </rPh>
    <rPh sb="102" eb="104">
      <t>キュウスイ</t>
    </rPh>
    <rPh sb="105" eb="106">
      <t>オコナ</t>
    </rPh>
    <rPh sb="113" eb="116">
      <t>ケイカクテキ</t>
    </rPh>
    <rPh sb="117" eb="119">
      <t>シセツ</t>
    </rPh>
    <rPh sb="120" eb="122">
      <t>コウシン</t>
    </rPh>
    <rPh sb="123" eb="124">
      <t>オコナ</t>
    </rPh>
    <rPh sb="128" eb="132">
      <t>チョウジュミョウカ</t>
    </rPh>
    <rPh sb="133" eb="134">
      <t>ハカ</t>
    </rPh>
    <rPh sb="136" eb="138">
      <t>シュウシ</t>
    </rPh>
    <rPh sb="139" eb="141">
      <t>ミナオ</t>
    </rPh>
    <rPh sb="143" eb="145">
      <t>ケイエイ</t>
    </rPh>
    <rPh sb="145" eb="147">
      <t>ブンセキ</t>
    </rPh>
    <rPh sb="147" eb="148">
      <t>ナド</t>
    </rPh>
    <rPh sb="149" eb="151">
      <t>ザイセイ</t>
    </rPh>
    <rPh sb="152" eb="155">
      <t>ケンゼンカ</t>
    </rPh>
    <rPh sb="156" eb="157">
      <t>ハカ</t>
    </rPh>
    <rPh sb="160" eb="162">
      <t>タイサク</t>
    </rPh>
    <rPh sb="163" eb="164">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</si>
</sst>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91-4DFD-9611-D850BA5CFDA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3391-4DFD-9611-D850BA5CFDA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76.95</c:v>
                </c:pt>
                <c:pt idx="1">
                  <c:v>71.739999999999995</c:v>
                </c:pt>
                <c:pt idx="2">
                  <c:v>70.3</c:v>
                </c:pt>
                <c:pt idx="3">
                  <c:v>74.290000000000006</c:v>
                </c:pt>
                <c:pt idx="4">
                  <c:v>73.95</c:v>
                </c:pt>
              </c:numCache>
            </c:numRef>
          </c:val>
          <c:extLst>
            <c:ext xmlns:c16="http://schemas.microsoft.com/office/drawing/2014/chart" uri="{C3380CC4-5D6E-409C-BE32-E72D297353CC}">
              <c16:uniqueId val="{00000000-ED82-4999-B4CC-332FBF01163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ED82-4999-B4CC-332FBF01163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74.459999999999994</c:v>
                </c:pt>
                <c:pt idx="1">
                  <c:v>79.959999999999994</c:v>
                </c:pt>
                <c:pt idx="2">
                  <c:v>92.95</c:v>
                </c:pt>
                <c:pt idx="3">
                  <c:v>75.95</c:v>
                </c:pt>
                <c:pt idx="4">
                  <c:v>77.77</c:v>
                </c:pt>
              </c:numCache>
            </c:numRef>
          </c:val>
          <c:extLst>
            <c:ext xmlns:c16="http://schemas.microsoft.com/office/drawing/2014/chart" uri="{C3380CC4-5D6E-409C-BE32-E72D297353CC}">
              <c16:uniqueId val="{00000000-9665-46C4-AE9A-92E155B05B3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9665-46C4-AE9A-92E155B05B3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40.06</c:v>
                </c:pt>
                <c:pt idx="1">
                  <c:v>38.83</c:v>
                </c:pt>
                <c:pt idx="2">
                  <c:v>37.61</c:v>
                </c:pt>
                <c:pt idx="3">
                  <c:v>37.43</c:v>
                </c:pt>
                <c:pt idx="4">
                  <c:v>30.22</c:v>
                </c:pt>
              </c:numCache>
            </c:numRef>
          </c:val>
          <c:extLst>
            <c:ext xmlns:c16="http://schemas.microsoft.com/office/drawing/2014/chart" uri="{C3380CC4-5D6E-409C-BE32-E72D297353CC}">
              <c16:uniqueId val="{00000000-191B-48E7-BBB3-05D19D22C09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191B-48E7-BBB3-05D19D22C09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F1-4368-A64F-CBA0134938F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F1-4368-A64F-CBA0134938F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10-4FB7-91BD-0A5AA72792B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10-4FB7-91BD-0A5AA72792B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61-46E5-BC08-3FB9B52F3AE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61-46E5-BC08-3FB9B52F3AE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EA-4445-96C8-B35E220CD9F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EA-4445-96C8-B35E220CD9F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2331.64</c:v>
                </c:pt>
                <c:pt idx="1">
                  <c:v>2127.19</c:v>
                </c:pt>
                <c:pt idx="2">
                  <c:v>1954.1</c:v>
                </c:pt>
                <c:pt idx="3">
                  <c:v>1734.76</c:v>
                </c:pt>
                <c:pt idx="4">
                  <c:v>1921.18</c:v>
                </c:pt>
              </c:numCache>
            </c:numRef>
          </c:val>
          <c:extLst>
            <c:ext xmlns:c16="http://schemas.microsoft.com/office/drawing/2014/chart" uri="{C3380CC4-5D6E-409C-BE32-E72D297353CC}">
              <c16:uniqueId val="{00000000-237D-4EBB-9C21-E62BB2E81A7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237D-4EBB-9C21-E62BB2E81A7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32.51</c:v>
                </c:pt>
                <c:pt idx="1">
                  <c:v>31.99</c:v>
                </c:pt>
                <c:pt idx="2">
                  <c:v>31.43</c:v>
                </c:pt>
                <c:pt idx="3">
                  <c:v>31.68</c:v>
                </c:pt>
                <c:pt idx="4">
                  <c:v>24.96</c:v>
                </c:pt>
              </c:numCache>
            </c:numRef>
          </c:val>
          <c:extLst>
            <c:ext xmlns:c16="http://schemas.microsoft.com/office/drawing/2014/chart" uri="{C3380CC4-5D6E-409C-BE32-E72D297353CC}">
              <c16:uniqueId val="{00000000-E919-4123-9413-117040E0D00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E919-4123-9413-117040E0D00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454.81</c:v>
                </c:pt>
                <c:pt idx="1">
                  <c:v>464.15</c:v>
                </c:pt>
                <c:pt idx="2">
                  <c:v>409.99</c:v>
                </c:pt>
                <c:pt idx="3">
                  <c:v>471.54</c:v>
                </c:pt>
                <c:pt idx="4">
                  <c:v>499.54</c:v>
                </c:pt>
              </c:numCache>
            </c:numRef>
          </c:val>
          <c:extLst>
            <c:ext xmlns:c16="http://schemas.microsoft.com/office/drawing/2014/chart" uri="{C3380CC4-5D6E-409C-BE32-E72D297353CC}">
              <c16:uniqueId val="{00000000-397A-4B44-9F28-E2E8C1BC613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97A-4B44-9F28-E2E8C1BC613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山江村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3404</v>
      </c>
      <c r="AM8" s="67"/>
      <c r="AN8" s="67"/>
      <c r="AO8" s="67"/>
      <c r="AP8" s="67"/>
      <c r="AQ8" s="67"/>
      <c r="AR8" s="67"/>
      <c r="AS8" s="67"/>
      <c r="AT8" s="66">
        <f>データ!$S$6</f>
        <v>121.19</v>
      </c>
      <c r="AU8" s="66"/>
      <c r="AV8" s="66"/>
      <c r="AW8" s="66"/>
      <c r="AX8" s="66"/>
      <c r="AY8" s="66"/>
      <c r="AZ8" s="66"/>
      <c r="BA8" s="66"/>
      <c r="BB8" s="66">
        <f>データ!$T$6</f>
        <v>28.09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92.58</v>
      </c>
      <c r="Q10" s="66"/>
      <c r="R10" s="66"/>
      <c r="S10" s="66"/>
      <c r="T10" s="66"/>
      <c r="U10" s="66"/>
      <c r="V10" s="66"/>
      <c r="W10" s="67">
        <f>データ!$Q$6</f>
        <v>2860</v>
      </c>
      <c r="X10" s="67"/>
      <c r="Y10" s="67"/>
      <c r="Z10" s="67"/>
      <c r="AA10" s="67"/>
      <c r="AB10" s="67"/>
      <c r="AC10" s="67"/>
      <c r="AD10" s="2"/>
      <c r="AE10" s="2"/>
      <c r="AF10" s="2"/>
      <c r="AG10" s="2"/>
      <c r="AH10" s="2"/>
      <c r="AI10" s="2"/>
      <c r="AJ10" s="2"/>
      <c r="AK10" s="2"/>
      <c r="AL10" s="67">
        <f>データ!$U$6</f>
        <v>3132</v>
      </c>
      <c r="AM10" s="67"/>
      <c r="AN10" s="67"/>
      <c r="AO10" s="67"/>
      <c r="AP10" s="67"/>
      <c r="AQ10" s="67"/>
      <c r="AR10" s="67"/>
      <c r="AS10" s="67"/>
      <c r="AT10" s="66">
        <f>データ!$V$6</f>
        <v>14.37</v>
      </c>
      <c r="AU10" s="66"/>
      <c r="AV10" s="66"/>
      <c r="AW10" s="66"/>
      <c r="AX10" s="66"/>
      <c r="AY10" s="66"/>
      <c r="AZ10" s="66"/>
      <c r="BA10" s="66"/>
      <c r="BB10" s="66">
        <f>データ!$W$6</f>
        <v>217.95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StyaCXa5OH7lttJ8ggtsMId3dEOR6G68Gl7RBJAKgsFRU96Pi06OFI8GPNgTVLqiY9VsWGLN11vlqxqb5WmZw==" saltValue="0JB633GEffPhFYZzmlRH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435121</v>
      </c>
      <c r="D6" s="34">
        <f t="shared" si="3"/>
        <v>47</v>
      </c>
      <c r="E6" s="34">
        <f t="shared" si="3"/>
        <v>1</v>
      </c>
      <c r="F6" s="34">
        <f t="shared" si="3"/>
        <v>0</v>
      </c>
      <c r="G6" s="34">
        <f t="shared" si="3"/>
        <v>0</v>
      </c>
      <c r="H6" s="34" t="str">
        <f t="shared" si="3"/>
        <v>熊本県　山江村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92.58</v>
      </c>
      <c r="Q6" s="35">
        <f t="shared" si="3"/>
        <v>2860</v>
      </c>
      <c r="R6" s="35">
        <f t="shared" si="3"/>
        <v>3404</v>
      </c>
      <c r="S6" s="35">
        <f t="shared" si="3"/>
        <v>121.19</v>
      </c>
      <c r="T6" s="35">
        <f t="shared" si="3"/>
        <v>28.09</v>
      </c>
      <c r="U6" s="35">
        <f t="shared" si="3"/>
        <v>3132</v>
      </c>
      <c r="V6" s="35">
        <f t="shared" si="3"/>
        <v>14.37</v>
      </c>
      <c r="W6" s="35">
        <f t="shared" si="3"/>
        <v>217.95</v>
      </c>
      <c r="X6" s="36">
        <f>IF(X7="",NA(),X7)</f>
        <v>40.06</v>
      </c>
      <c r="Y6" s="36">
        <f t="shared" ref="Y6:AG6" si="4">IF(Y7="",NA(),Y7)</f>
        <v>38.83</v>
      </c>
      <c r="Z6" s="36">
        <f t="shared" si="4"/>
        <v>37.61</v>
      </c>
      <c r="AA6" s="36">
        <f t="shared" si="4"/>
        <v>37.43</v>
      </c>
      <c r="AB6" s="36">
        <f t="shared" si="4"/>
        <v>30.22</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2331.64</v>
      </c>
      <c r="BF6" s="36">
        <f t="shared" ref="BF6:BN6" si="7">IF(BF7="",NA(),BF7)</f>
        <v>2127.19</v>
      </c>
      <c r="BG6" s="36">
        <f t="shared" si="7"/>
        <v>1954.1</v>
      </c>
      <c r="BH6" s="36">
        <f t="shared" si="7"/>
        <v>1734.76</v>
      </c>
      <c r="BI6" s="36">
        <f t="shared" si="7"/>
        <v>1921.18</v>
      </c>
      <c r="BJ6" s="36">
        <f t="shared" si="7"/>
        <v>1144.79</v>
      </c>
      <c r="BK6" s="36">
        <f t="shared" si="7"/>
        <v>1061.58</v>
      </c>
      <c r="BL6" s="36">
        <f t="shared" si="7"/>
        <v>1007.7</v>
      </c>
      <c r="BM6" s="36">
        <f t="shared" si="7"/>
        <v>1018.52</v>
      </c>
      <c r="BN6" s="36">
        <f t="shared" si="7"/>
        <v>949.61</v>
      </c>
      <c r="BO6" s="35" t="str">
        <f>IF(BO7="","",IF(BO7="-","【-】","【"&amp;SUBSTITUTE(TEXT(BO7,"#,##0.00"),"-","△")&amp;"】"))</f>
        <v>【949.15】</v>
      </c>
      <c r="BP6" s="36">
        <f>IF(BP7="",NA(),BP7)</f>
        <v>32.51</v>
      </c>
      <c r="BQ6" s="36">
        <f t="shared" ref="BQ6:BY6" si="8">IF(BQ7="",NA(),BQ7)</f>
        <v>31.99</v>
      </c>
      <c r="BR6" s="36">
        <f t="shared" si="8"/>
        <v>31.43</v>
      </c>
      <c r="BS6" s="36">
        <f t="shared" si="8"/>
        <v>31.68</v>
      </c>
      <c r="BT6" s="36">
        <f t="shared" si="8"/>
        <v>24.96</v>
      </c>
      <c r="BU6" s="36">
        <f t="shared" si="8"/>
        <v>56.04</v>
      </c>
      <c r="BV6" s="36">
        <f t="shared" si="8"/>
        <v>58.52</v>
      </c>
      <c r="BW6" s="36">
        <f t="shared" si="8"/>
        <v>59.22</v>
      </c>
      <c r="BX6" s="36">
        <f t="shared" si="8"/>
        <v>58.79</v>
      </c>
      <c r="BY6" s="36">
        <f t="shared" si="8"/>
        <v>58.41</v>
      </c>
      <c r="BZ6" s="35" t="str">
        <f>IF(BZ7="","",IF(BZ7="-","【-】","【"&amp;SUBSTITUTE(TEXT(BZ7,"#,##0.00"),"-","△")&amp;"】"))</f>
        <v>【55.87】</v>
      </c>
      <c r="CA6" s="36">
        <f>IF(CA7="",NA(),CA7)</f>
        <v>454.81</v>
      </c>
      <c r="CB6" s="36">
        <f t="shared" ref="CB6:CJ6" si="9">IF(CB7="",NA(),CB7)</f>
        <v>464.15</v>
      </c>
      <c r="CC6" s="36">
        <f t="shared" si="9"/>
        <v>409.99</v>
      </c>
      <c r="CD6" s="36">
        <f t="shared" si="9"/>
        <v>471.54</v>
      </c>
      <c r="CE6" s="36">
        <f t="shared" si="9"/>
        <v>499.54</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76.95</v>
      </c>
      <c r="CM6" s="36">
        <f t="shared" ref="CM6:CU6" si="10">IF(CM7="",NA(),CM7)</f>
        <v>71.739999999999995</v>
      </c>
      <c r="CN6" s="36">
        <f t="shared" si="10"/>
        <v>70.3</v>
      </c>
      <c r="CO6" s="36">
        <f t="shared" si="10"/>
        <v>74.290000000000006</v>
      </c>
      <c r="CP6" s="36">
        <f t="shared" si="10"/>
        <v>73.95</v>
      </c>
      <c r="CQ6" s="36">
        <f t="shared" si="10"/>
        <v>55.9</v>
      </c>
      <c r="CR6" s="36">
        <f t="shared" si="10"/>
        <v>57.3</v>
      </c>
      <c r="CS6" s="36">
        <f t="shared" si="10"/>
        <v>56.76</v>
      </c>
      <c r="CT6" s="36">
        <f t="shared" si="10"/>
        <v>56.04</v>
      </c>
      <c r="CU6" s="36">
        <f t="shared" si="10"/>
        <v>58.52</v>
      </c>
      <c r="CV6" s="35" t="str">
        <f>IF(CV7="","",IF(CV7="-","【-】","【"&amp;SUBSTITUTE(TEXT(CV7,"#,##0.00"),"-","△")&amp;"】"))</f>
        <v>【56.31】</v>
      </c>
      <c r="CW6" s="36">
        <f>IF(CW7="",NA(),CW7)</f>
        <v>74.459999999999994</v>
      </c>
      <c r="CX6" s="36">
        <f t="shared" ref="CX6:DF6" si="11">IF(CX7="",NA(),CX7)</f>
        <v>79.959999999999994</v>
      </c>
      <c r="CY6" s="36">
        <f t="shared" si="11"/>
        <v>92.95</v>
      </c>
      <c r="CZ6" s="36">
        <f t="shared" si="11"/>
        <v>75.95</v>
      </c>
      <c r="DA6" s="36">
        <f t="shared" si="11"/>
        <v>77.77</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435121</v>
      </c>
      <c r="D7" s="38">
        <v>47</v>
      </c>
      <c r="E7" s="38">
        <v>1</v>
      </c>
      <c r="F7" s="38">
        <v>0</v>
      </c>
      <c r="G7" s="38">
        <v>0</v>
      </c>
      <c r="H7" s="38" t="s">
        <v>96</v>
      </c>
      <c r="I7" s="38" t="s">
        <v>97</v>
      </c>
      <c r="J7" s="38" t="s">
        <v>98</v>
      </c>
      <c r="K7" s="38" t="s">
        <v>99</v>
      </c>
      <c r="L7" s="38" t="s">
        <v>100</v>
      </c>
      <c r="M7" s="38" t="s">
        <v>101</v>
      </c>
      <c r="N7" s="39" t="s">
        <v>102</v>
      </c>
      <c r="O7" s="39" t="s">
        <v>103</v>
      </c>
      <c r="P7" s="39">
        <v>92.58</v>
      </c>
      <c r="Q7" s="39">
        <v>2860</v>
      </c>
      <c r="R7" s="39">
        <v>3404</v>
      </c>
      <c r="S7" s="39">
        <v>121.19</v>
      </c>
      <c r="T7" s="39">
        <v>28.09</v>
      </c>
      <c r="U7" s="39">
        <v>3132</v>
      </c>
      <c r="V7" s="39">
        <v>14.37</v>
      </c>
      <c r="W7" s="39">
        <v>217.95</v>
      </c>
      <c r="X7" s="39">
        <v>40.06</v>
      </c>
      <c r="Y7" s="39">
        <v>38.83</v>
      </c>
      <c r="Z7" s="39">
        <v>37.61</v>
      </c>
      <c r="AA7" s="39">
        <v>37.43</v>
      </c>
      <c r="AB7" s="39">
        <v>30.22</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2331.64</v>
      </c>
      <c r="BF7" s="39">
        <v>2127.19</v>
      </c>
      <c r="BG7" s="39">
        <v>1954.1</v>
      </c>
      <c r="BH7" s="39">
        <v>1734.76</v>
      </c>
      <c r="BI7" s="39">
        <v>1921.18</v>
      </c>
      <c r="BJ7" s="39">
        <v>1144.79</v>
      </c>
      <c r="BK7" s="39">
        <v>1061.58</v>
      </c>
      <c r="BL7" s="39">
        <v>1007.7</v>
      </c>
      <c r="BM7" s="39">
        <v>1018.52</v>
      </c>
      <c r="BN7" s="39">
        <v>949.61</v>
      </c>
      <c r="BO7" s="39">
        <v>949.15</v>
      </c>
      <c r="BP7" s="39">
        <v>32.51</v>
      </c>
      <c r="BQ7" s="39">
        <v>31.99</v>
      </c>
      <c r="BR7" s="39">
        <v>31.43</v>
      </c>
      <c r="BS7" s="39">
        <v>31.68</v>
      </c>
      <c r="BT7" s="39">
        <v>24.96</v>
      </c>
      <c r="BU7" s="39">
        <v>56.04</v>
      </c>
      <c r="BV7" s="39">
        <v>58.52</v>
      </c>
      <c r="BW7" s="39">
        <v>59.22</v>
      </c>
      <c r="BX7" s="39">
        <v>58.79</v>
      </c>
      <c r="BY7" s="39">
        <v>58.41</v>
      </c>
      <c r="BZ7" s="39">
        <v>55.87</v>
      </c>
      <c r="CA7" s="39">
        <v>454.81</v>
      </c>
      <c r="CB7" s="39">
        <v>464.15</v>
      </c>
      <c r="CC7" s="39">
        <v>409.99</v>
      </c>
      <c r="CD7" s="39">
        <v>471.54</v>
      </c>
      <c r="CE7" s="39">
        <v>499.54</v>
      </c>
      <c r="CF7" s="39">
        <v>304.35000000000002</v>
      </c>
      <c r="CG7" s="39">
        <v>296.3</v>
      </c>
      <c r="CH7" s="39">
        <v>292.89999999999998</v>
      </c>
      <c r="CI7" s="39">
        <v>298.25</v>
      </c>
      <c r="CJ7" s="39">
        <v>303.27999999999997</v>
      </c>
      <c r="CK7" s="39">
        <v>288.19</v>
      </c>
      <c r="CL7" s="39">
        <v>76.95</v>
      </c>
      <c r="CM7" s="39">
        <v>71.739999999999995</v>
      </c>
      <c r="CN7" s="39">
        <v>70.3</v>
      </c>
      <c r="CO7" s="39">
        <v>74.290000000000006</v>
      </c>
      <c r="CP7" s="39">
        <v>73.95</v>
      </c>
      <c r="CQ7" s="39">
        <v>55.9</v>
      </c>
      <c r="CR7" s="39">
        <v>57.3</v>
      </c>
      <c r="CS7" s="39">
        <v>56.76</v>
      </c>
      <c r="CT7" s="39">
        <v>56.04</v>
      </c>
      <c r="CU7" s="39">
        <v>58.52</v>
      </c>
      <c r="CV7" s="39">
        <v>56.31</v>
      </c>
      <c r="CW7" s="39">
        <v>74.459999999999994</v>
      </c>
      <c r="CX7" s="39">
        <v>79.959999999999994</v>
      </c>
      <c r="CY7" s="39">
        <v>92.95</v>
      </c>
      <c r="CZ7" s="39">
        <v>75.95</v>
      </c>
      <c r="DA7" s="39">
        <v>77.77</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2022-01-24T08:27:55Z</cp:lastPrinted>
  <dcterms:created xsi:type="dcterms:W3CDTF">2021-12-03T07:05:24Z</dcterms:created>
  <dcterms:modified xsi:type="dcterms:W3CDTF">2022-02-16T07:20:52Z</dcterms:modified>
  <cp:category/>
</cp:coreProperties>
</file>