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DZAIt2NqKHzxxNXo4j3qMd7zUwYAxWFdBHOultnvPnEUu6ovSAtqpUvTc7jvsuooSqCXzFMMrIUey97K9ETMAg==" workbookSaltValue="qVObSPEfmQMYju21RUCVWw=="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<sst xmlns="http://schemas.openxmlformats.org/spreadsheetml/2006/main" count="233" uniqueCount="118">
  <si>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</si>
  <si>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</si>
  <si>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</si>
  <si>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</si>
  <si>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</si>
  <si>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</si>
  <si>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</si>
  <si>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</si>
  <si>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</si>
  <si>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</si>
  <si>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</si>
  <si>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</si>
  <si>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</si>
  <si>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</si>
  <si>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</si>
  <si>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</si>
  <si>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</si>
  <si>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</si>
  <si>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</si>
  <si>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</si>
  <si>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</si>
  <si>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</si>
  <si>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</si>
  <si>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</si>
  <si>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</si>
  <si>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</si>
  <si>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</si>
  <si>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</si>
  <si>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</si>
  <si>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</si>
  <si>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</si>
  <si>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</si>
  <si>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</si>
  <si>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</si>
  <si>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</si>
  <si>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</si>
  <si>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</si>
  <si>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</si>
  <si>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</si>
  <si>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</si>
  <si>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</si>
  <si>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</si>
  <si>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</si>
  <si>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</si>
  <si>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</si>
  <si>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</si>
  <si>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</si>
  <si>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</si>
  <si>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</si>
  <si>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</si>
  <si>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</si>
  <si>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</si>
  <si>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</si>
  <si>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</si>
  <si>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</si>
  <si>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</si>
  <si>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</si>
  <si>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</si>
  <si>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</si>
  <si>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</si>
  <si>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</si>
  <si>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</si>
  <si>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</si>
  <si>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</si>
  <si>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</si>
  <si>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</si>
  <si>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</si>
  <si>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</si>
  <si>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</si>
  <si>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</si>
  <si>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</si>
  <si>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</si>
  <si>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</si>
  <si>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</si>
  <si>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</si>
  <si>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</si>
  <si>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</si>
  <si>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</si>
  <si>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</si>
  <si>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</si>
  <si>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</si>
  <si>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</si>
  <si>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</si>
  <si>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</si>
  <si>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</si>
  <si>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</si>
  <si>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</si>
  <si>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</si>
  <si>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</si>
  <si>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</si>
  <si>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</si>
  <si>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</si>
  <si>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</si>
  <si>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</si>
  <si>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</si>
  <si>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</si>
  <si>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</si>
  <si>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</si>
  <si>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</si>
  <si>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</si>
  <si>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</si>
  <si>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</si>
  <si>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</si>
  <si>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</si>
  <si>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</si>
  <si>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</si>
  <si>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</si>
  <si>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</si>
  <si>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</si>
  <si>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</si>
  <si>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</si>
  <si>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</si>
  <si>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</si>
  <si>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</si>
  <si>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</si>
  <si>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相良村の簡易水道給水区域の中で、供用開始から20年以上経過している施設があり、水道施設や管路等老朽化が進んでおり修繕や取替が増加してきている。老朽化に伴う施設の更新・修繕においては、料金改定や企業債の借入等が必要になる可能性もあるため、経営基盤の強化に努めると共に計画的な更新・修繕を行っていく。</t>
    <phoneticPr fontId="4"/>
  </si>
  <si>
    <t>・未加入に対し、加入促進を行う。
・既存の施設の統廃合などにより、将来の施設の更新費用や維持管理費用を縮減していく。</t>
    <phoneticPr fontId="4"/>
  </si>
  <si>
    <t>・企業債償還について、ピークは過ぎたものの令和2年度も約5,120万円と依然として高額である。
・施設の維持管理費等についても、委託料・光熱水費・修繕費・通信運搬費で年間約4,117万円と多大な費用となっている。特に委託料（施設維持管理計画）で約1,000万円増、修繕費（令和2年7月豪雨災害復旧費）で約360万円増となっている。
・本村の給水整備区域内における普及率は70％半ば程度であり、施設利用率等の低下に繋がっているため、村の簡易水道への加入促進を行っていく。
・有収率について、漏水防止等の住民への周知、呼びかけにより、前年度より約7.4Pt程度増加している。今後も引き続き行っていく。
・平成29年度の水道工事の建設改良費を誤って総費用に含めたため、令和2年度と比較を行うと料金回収率は約1/3減、給水原価は約3倍増となっている。</t>
    <rPh sb="57" eb="58">
      <t>トウ</t>
    </rPh>
    <rPh sb="106" eb="107">
      <t>トク</t>
    </rPh>
    <rPh sb="108" eb="111">
      <t>イタクリョウ</t>
    </rPh>
    <rPh sb="112" eb="114">
      <t>シセツ</t>
    </rPh>
    <rPh sb="114" eb="116">
      <t>イジ</t>
    </rPh>
    <rPh sb="116" eb="118">
      <t>カンリ</t>
    </rPh>
    <rPh sb="118" eb="120">
      <t>ケイカク</t>
    </rPh>
    <rPh sb="122" eb="123">
      <t>ヤク</t>
    </rPh>
    <rPh sb="128" eb="130">
      <t>マンエン</t>
    </rPh>
    <rPh sb="130" eb="131">
      <t>ゾウ</t>
    </rPh>
    <rPh sb="136" eb="138">
      <t>レ</t>
    </rPh>
    <rPh sb="146" eb="148">
      <t>フッキュウ</t>
    </rPh>
    <rPh sb="148" eb="149">
      <t>ヒ</t>
    </rPh>
    <rPh sb="151" eb="152">
      <t>ヤク</t>
    </rPh>
    <rPh sb="155" eb="157">
      <t>マンエン</t>
    </rPh>
    <rPh sb="157" eb="158">
      <t>ゾウ</t>
    </rPh>
    <rPh sb="331" eb="333">
      <t>レ</t>
    </rPh>
    <rPh sb="334" eb="33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</si>
</sst>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2A-44C0-AB0D-F0A852816D8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CC2A-44C0-AB0D-F0A852816D8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66.75</c:v>
                </c:pt>
                <c:pt idx="1">
                  <c:v>68.64</c:v>
                </c:pt>
                <c:pt idx="2">
                  <c:v>56.87</c:v>
                </c:pt>
                <c:pt idx="3">
                  <c:v>54.19</c:v>
                </c:pt>
                <c:pt idx="4">
                  <c:v>52.45</c:v>
                </c:pt>
              </c:numCache>
            </c:numRef>
          </c:val>
          <c:extLst>
            <c:ext xmlns:c16="http://schemas.microsoft.com/office/drawing/2014/chart" uri="{C3380CC4-5D6E-409C-BE32-E72D297353CC}">
              <c16:uniqueId val="{00000000-0031-4BDC-A777-72E891A6609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031-4BDC-A777-72E891A6609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67.75</c:v>
                </c:pt>
                <c:pt idx="1">
                  <c:v>66.739999999999995</c:v>
                </c:pt>
                <c:pt idx="2">
                  <c:v>79.19</c:v>
                </c:pt>
                <c:pt idx="3">
                  <c:v>81.599999999999994</c:v>
                </c:pt>
                <c:pt idx="4">
                  <c:v>89.05</c:v>
                </c:pt>
              </c:numCache>
            </c:numRef>
          </c:val>
          <c:extLst>
            <c:ext xmlns:c16="http://schemas.microsoft.com/office/drawing/2014/chart" uri="{C3380CC4-5D6E-409C-BE32-E72D297353CC}">
              <c16:uniqueId val="{00000000-3C2D-46CF-B4C7-C2EA37A972C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3C2D-46CF-B4C7-C2EA37A972C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80.290000000000006</c:v>
                </c:pt>
                <c:pt idx="1">
                  <c:v>93.41</c:v>
                </c:pt>
                <c:pt idx="2">
                  <c:v>70.39</c:v>
                </c:pt>
                <c:pt idx="3">
                  <c:v>73.73</c:v>
                </c:pt>
                <c:pt idx="4">
                  <c:v>72.84</c:v>
                </c:pt>
              </c:numCache>
            </c:numRef>
          </c:val>
          <c:extLst>
            <c:ext xmlns:c16="http://schemas.microsoft.com/office/drawing/2014/chart" uri="{C3380CC4-5D6E-409C-BE32-E72D297353CC}">
              <c16:uniqueId val="{00000000-B993-41DD-8350-51E5D6144FE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993-41DD-8350-51E5D6144FE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C-4ED3-A740-DE6A8ED4A2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C-4ED3-A740-DE6A8ED4A2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2-43C2-A32F-E1A432193F5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2-43C2-A32F-E1A432193F5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0-4C1D-8D7B-1F54AABAF1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0-4C1D-8D7B-1F54AABAF1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A-4695-A753-80FA29CA1F9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A-4695-A753-80FA29CA1F9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1022.28</c:v>
                </c:pt>
                <c:pt idx="1">
                  <c:v>1209.46</c:v>
                </c:pt>
                <c:pt idx="2">
                  <c:v>1062.8800000000001</c:v>
                </c:pt>
                <c:pt idx="3">
                  <c:v>976.82</c:v>
                </c:pt>
                <c:pt idx="4">
                  <c:v>1055.1300000000001</c:v>
                </c:pt>
              </c:numCache>
            </c:numRef>
          </c:val>
          <c:extLst>
            <c:ext xmlns:c16="http://schemas.microsoft.com/office/drawing/2014/chart" uri="{C3380CC4-5D6E-409C-BE32-E72D297353CC}">
              <c16:uniqueId val="{00000000-34FB-43BC-879A-FAAB1EC05F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34FB-43BC-879A-FAAB1EC05F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47.55</c:v>
                </c:pt>
                <c:pt idx="1">
                  <c:v>15.68</c:v>
                </c:pt>
                <c:pt idx="2">
                  <c:v>57.11</c:v>
                </c:pt>
                <c:pt idx="3">
                  <c:v>62.52</c:v>
                </c:pt>
                <c:pt idx="4">
                  <c:v>45.01</c:v>
                </c:pt>
              </c:numCache>
            </c:numRef>
          </c:val>
          <c:extLst>
            <c:ext xmlns:c16="http://schemas.microsoft.com/office/drawing/2014/chart" uri="{C3380CC4-5D6E-409C-BE32-E72D297353CC}">
              <c16:uniqueId val="{00000000-D8A7-4CBB-8636-95CD757CB63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D8A7-4CBB-8636-95CD757CB63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406.07</c:v>
                </c:pt>
                <c:pt idx="1">
                  <c:v>1223.51</c:v>
                </c:pt>
                <c:pt idx="2">
                  <c:v>335.75</c:v>
                </c:pt>
                <c:pt idx="3">
                  <c:v>313.05</c:v>
                </c:pt>
                <c:pt idx="4">
                  <c:v>359.22</c:v>
                </c:pt>
              </c:numCache>
            </c:numRef>
          </c:val>
          <c:extLst>
            <c:ext xmlns:c16="http://schemas.microsoft.com/office/drawing/2014/chart" uri="{C3380CC4-5D6E-409C-BE32-E72D297353CC}">
              <c16:uniqueId val="{00000000-74FA-4488-A55F-5FF35D0ADFC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4FA-4488-A55F-5FF35D0ADFC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相良村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4260</v>
      </c>
      <c r="AM8" s="51"/>
      <c r="AN8" s="51"/>
      <c r="AO8" s="51"/>
      <c r="AP8" s="51"/>
      <c r="AQ8" s="51"/>
      <c r="AR8" s="51"/>
      <c r="AS8" s="51"/>
      <c r="AT8" s="47">
        <f>データ!$S$6</f>
        <v>94.54</v>
      </c>
      <c r="AU8" s="47"/>
      <c r="AV8" s="47"/>
      <c r="AW8" s="47"/>
      <c r="AX8" s="47"/>
      <c r="AY8" s="47"/>
      <c r="AZ8" s="47"/>
      <c r="BA8" s="47"/>
      <c r="BB8" s="47">
        <f>データ!$T$6</f>
        <v>45.06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76.91</v>
      </c>
      <c r="Q10" s="47"/>
      <c r="R10" s="47"/>
      <c r="S10" s="47"/>
      <c r="T10" s="47"/>
      <c r="U10" s="47"/>
      <c r="V10" s="47"/>
      <c r="W10" s="51">
        <f>データ!$Q$6</f>
        <v>3560</v>
      </c>
      <c r="X10" s="51"/>
      <c r="Y10" s="51"/>
      <c r="Z10" s="51"/>
      <c r="AA10" s="51"/>
      <c r="AB10" s="51"/>
      <c r="AC10" s="51"/>
      <c r="AD10" s="2"/>
      <c r="AE10" s="2"/>
      <c r="AF10" s="2"/>
      <c r="AG10" s="2"/>
      <c r="AH10" s="2"/>
      <c r="AI10" s="2"/>
      <c r="AJ10" s="2"/>
      <c r="AK10" s="2"/>
      <c r="AL10" s="51">
        <f>データ!$U$6</f>
        <v>3258</v>
      </c>
      <c r="AM10" s="51"/>
      <c r="AN10" s="51"/>
      <c r="AO10" s="51"/>
      <c r="AP10" s="51"/>
      <c r="AQ10" s="51"/>
      <c r="AR10" s="51"/>
      <c r="AS10" s="51"/>
      <c r="AT10" s="47">
        <f>データ!$V$6</f>
        <v>13.48</v>
      </c>
      <c r="AU10" s="47"/>
      <c r="AV10" s="47"/>
      <c r="AW10" s="47"/>
      <c r="AX10" s="47"/>
      <c r="AY10" s="47"/>
      <c r="AZ10" s="47"/>
      <c r="BA10" s="47"/>
      <c r="BB10" s="47">
        <f>データ!$W$6</f>
        <v>241.69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nFFuJb/0518gSZm0k2rdFzoKG2Eqa4vJ6cM4YXHZGl1XlE/UhezILTlQseSr6aMEtULFe7Y2JoWGBVnWry1/Gg==" saltValue="UwHbKBULX7zFnFvDIHn+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435104</v>
      </c>
      <c r="D6" s="34">
        <f t="shared" si="3"/>
        <v>47</v>
      </c>
      <c r="E6" s="34">
        <f t="shared" si="3"/>
        <v>1</v>
      </c>
      <c r="F6" s="34">
        <f t="shared" si="3"/>
        <v>0</v>
      </c>
      <c r="G6" s="34">
        <f t="shared" si="3"/>
        <v>0</v>
      </c>
      <c r="H6" s="34" t="str">
        <f t="shared" si="3"/>
        <v>熊本県　相良村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76.91</v>
      </c>
      <c r="Q6" s="35">
        <f t="shared" si="3"/>
        <v>3560</v>
      </c>
      <c r="R6" s="35">
        <f t="shared" si="3"/>
        <v>4260</v>
      </c>
      <c r="S6" s="35">
        <f t="shared" si="3"/>
        <v>94.54</v>
      </c>
      <c r="T6" s="35">
        <f t="shared" si="3"/>
        <v>45.06</v>
      </c>
      <c r="U6" s="35">
        <f t="shared" si="3"/>
        <v>3258</v>
      </c>
      <c r="V6" s="35">
        <f t="shared" si="3"/>
        <v>13.48</v>
      </c>
      <c r="W6" s="35">
        <f t="shared" si="3"/>
        <v>241.69</v>
      </c>
      <c r="X6" s="36">
        <f>IF(X7="",NA(),X7)</f>
        <v>80.290000000000006</v>
      </c>
      <c r="Y6" s="36">
        <f t="shared" ref="Y6:AG6" si="4">IF(Y7="",NA(),Y7)</f>
        <v>93.41</v>
      </c>
      <c r="Z6" s="36">
        <f t="shared" si="4"/>
        <v>70.39</v>
      </c>
      <c r="AA6" s="36">
        <f t="shared" si="4"/>
        <v>73.73</v>
      </c>
      <c r="AB6" s="36">
        <f t="shared" si="4"/>
        <v>72.84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1022.28</v>
      </c>
      <c r="BF6" s="36">
        <f t="shared" ref="BF6:BN6" si="7">IF(BF7="",NA(),BF7)</f>
        <v>1209.46</v>
      </c>
      <c r="BG6" s="36">
        <f t="shared" si="7"/>
        <v>1062.8800000000001</v>
      </c>
      <c r="BH6" s="36">
        <f t="shared" si="7"/>
        <v>976.82</v>
      </c>
      <c r="BI6" s="36">
        <f t="shared" si="7"/>
        <v>1055.1300000000001</v>
      </c>
      <c r="BJ6" s="36">
        <f t="shared" si="7"/>
        <v>1144.79</v>
      </c>
      <c r="BK6" s="36">
        <f t="shared" si="7"/>
        <v>1061.58</v>
      </c>
      <c r="BL6" s="36">
        <f t="shared" si="7"/>
        <v>1007.7</v>
      </c>
      <c r="BM6" s="36">
        <f t="shared" si="7"/>
        <v>1018.52</v>
      </c>
      <c r="BN6" s="36">
        <f t="shared" si="7"/>
        <v>949.61</v>
      </c>
      <c r="BO6" s="35" t="str">
        <f>IF(BO7="","",IF(BO7="-","【-】","【"&amp;SUBSTITUTE(TEXT(BO7,"#,##0.00"),"-","△")&amp;"】"))</f>
        <v>【949.15】</v>
      </c>
      <c r="BP6" s="36">
        <f>IF(BP7="",NA(),BP7)</f>
        <v>47.55</v>
      </c>
      <c r="BQ6" s="36">
        <f t="shared" ref="BQ6:BY6" si="8">IF(BQ7="",NA(),BQ7)</f>
        <v>15.68</v>
      </c>
      <c r="BR6" s="36">
        <f t="shared" si="8"/>
        <v>57.11</v>
      </c>
      <c r="BS6" s="36">
        <f t="shared" si="8"/>
        <v>62.52</v>
      </c>
      <c r="BT6" s="36">
        <f t="shared" si="8"/>
        <v>45.01</v>
      </c>
      <c r="BU6" s="36">
        <f t="shared" si="8"/>
        <v>56.04</v>
      </c>
      <c r="BV6" s="36">
        <f t="shared" si="8"/>
        <v>58.52</v>
      </c>
      <c r="BW6" s="36">
        <f t="shared" si="8"/>
        <v>59.22</v>
      </c>
      <c r="BX6" s="36">
        <f t="shared" si="8"/>
        <v>58.79</v>
      </c>
      <c r="BY6" s="36">
        <f t="shared" si="8"/>
        <v>58.41</v>
      </c>
      <c r="BZ6" s="35" t="str">
        <f>IF(BZ7="","",IF(BZ7="-","【-】","【"&amp;SUBSTITUTE(TEXT(BZ7,"#,##0.00"),"-","△")&amp;"】"))</f>
        <v>【55.87】</v>
      </c>
      <c r="CA6" s="36">
        <f>IF(CA7="",NA(),CA7)</f>
        <v>406.07</v>
      </c>
      <c r="CB6" s="36">
        <f t="shared" ref="CB6:CJ6" si="9">IF(CB7="",NA(),CB7)</f>
        <v>1223.51</v>
      </c>
      <c r="CC6" s="36">
        <f t="shared" si="9"/>
        <v>335.75</v>
      </c>
      <c r="CD6" s="36">
        <f t="shared" si="9"/>
        <v>313.05</v>
      </c>
      <c r="CE6" s="36">
        <f t="shared" si="9"/>
        <v>359.22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66.75</v>
      </c>
      <c r="CM6" s="36">
        <f t="shared" ref="CM6:CU6" si="10">IF(CM7="",NA(),CM7)</f>
        <v>68.64</v>
      </c>
      <c r="CN6" s="36">
        <f t="shared" si="10"/>
        <v>56.87</v>
      </c>
      <c r="CO6" s="36">
        <f t="shared" si="10"/>
        <v>54.19</v>
      </c>
      <c r="CP6" s="36">
        <f t="shared" si="10"/>
        <v>52.45</v>
      </c>
      <c r="CQ6" s="36">
        <f t="shared" si="10"/>
        <v>55.9</v>
      </c>
      <c r="CR6" s="36">
        <f t="shared" si="10"/>
        <v>57.3</v>
      </c>
      <c r="CS6" s="36">
        <f t="shared" si="10"/>
        <v>56.76</v>
      </c>
      <c r="CT6" s="36">
        <f t="shared" si="10"/>
        <v>56.04</v>
      </c>
      <c r="CU6" s="36">
        <f t="shared" si="10"/>
        <v>58.52</v>
      </c>
      <c r="CV6" s="35" t="str">
        <f>IF(CV7="","",IF(CV7="-","【-】","【"&amp;SUBSTITUTE(TEXT(CV7,"#,##0.00"),"-","△")&amp;"】"))</f>
        <v>【56.31】</v>
      </c>
      <c r="CW6" s="36">
        <f>IF(CW7="",NA(),CW7)</f>
        <v>67.75</v>
      </c>
      <c r="CX6" s="36">
        <f t="shared" ref="CX6:DF6" si="11">IF(CX7="",NA(),CX7)</f>
        <v>66.739999999999995</v>
      </c>
      <c r="CY6" s="36">
        <f t="shared" si="11"/>
        <v>79.19</v>
      </c>
      <c r="CZ6" s="36">
        <f t="shared" si="11"/>
        <v>81.599999999999994</v>
      </c>
      <c r="DA6" s="36">
        <f t="shared" si="11"/>
        <v>89.05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435104</v>
      </c>
      <c r="D7" s="38">
        <v>47</v>
      </c>
      <c r="E7" s="38">
        <v>1</v>
      </c>
      <c r="F7" s="38">
        <v>0</v>
      </c>
      <c r="G7" s="38">
        <v>0</v>
      </c>
      <c r="H7" s="38" t="s">
        <v>96</v>
      </c>
      <c r="I7" s="38" t="s">
        <v>97</v>
      </c>
      <c r="J7" s="38" t="s">
        <v>98</v>
      </c>
      <c r="K7" s="38" t="s">
        <v>99</v>
      </c>
      <c r="L7" s="38" t="s">
        <v>100</v>
      </c>
      <c r="M7" s="38" t="s">
        <v>101</v>
      </c>
      <c r="N7" s="39" t="s">
        <v>102</v>
      </c>
      <c r="O7" s="39" t="s">
        <v>103</v>
      </c>
      <c r="P7" s="39">
        <v>76.91</v>
      </c>
      <c r="Q7" s="39">
        <v>3560</v>
      </c>
      <c r="R7" s="39">
        <v>4260</v>
      </c>
      <c r="S7" s="39">
        <v>94.54</v>
      </c>
      <c r="T7" s="39">
        <v>45.06</v>
      </c>
      <c r="U7" s="39">
        <v>3258</v>
      </c>
      <c r="V7" s="39">
        <v>13.48</v>
      </c>
      <c r="W7" s="39">
        <v>241.69</v>
      </c>
      <c r="X7" s="39">
        <v>80.290000000000006</v>
      </c>
      <c r="Y7" s="39">
        <v>93.41</v>
      </c>
      <c r="Z7" s="39">
        <v>70.39</v>
      </c>
      <c r="AA7" s="39">
        <v>73.73</v>
      </c>
      <c r="AB7" s="39">
        <v>72.84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1022.28</v>
      </c>
      <c r="BF7" s="39">
        <v>1209.46</v>
      </c>
      <c r="BG7" s="39">
        <v>1062.8800000000001</v>
      </c>
      <c r="BH7" s="39">
        <v>976.82</v>
      </c>
      <c r="BI7" s="39">
        <v>1055.1300000000001</v>
      </c>
      <c r="BJ7" s="39">
        <v>1144.79</v>
      </c>
      <c r="BK7" s="39">
        <v>1061.58</v>
      </c>
      <c r="BL7" s="39">
        <v>1007.7</v>
      </c>
      <c r="BM7" s="39">
        <v>1018.52</v>
      </c>
      <c r="BN7" s="39">
        <v>949.61</v>
      </c>
      <c r="BO7" s="39">
        <v>949.15</v>
      </c>
      <c r="BP7" s="39">
        <v>47.55</v>
      </c>
      <c r="BQ7" s="39">
        <v>15.68</v>
      </c>
      <c r="BR7" s="39">
        <v>57.11</v>
      </c>
      <c r="BS7" s="39">
        <v>62.52</v>
      </c>
      <c r="BT7" s="39">
        <v>45.01</v>
      </c>
      <c r="BU7" s="39">
        <v>56.04</v>
      </c>
      <c r="BV7" s="39">
        <v>58.52</v>
      </c>
      <c r="BW7" s="39">
        <v>59.22</v>
      </c>
      <c r="BX7" s="39">
        <v>58.79</v>
      </c>
      <c r="BY7" s="39">
        <v>58.41</v>
      </c>
      <c r="BZ7" s="39">
        <v>55.87</v>
      </c>
      <c r="CA7" s="39">
        <v>406.07</v>
      </c>
      <c r="CB7" s="39">
        <v>1223.51</v>
      </c>
      <c r="CC7" s="39">
        <v>335.75</v>
      </c>
      <c r="CD7" s="39">
        <v>313.05</v>
      </c>
      <c r="CE7" s="39">
        <v>359.22</v>
      </c>
      <c r="CF7" s="39">
        <v>304.35000000000002</v>
      </c>
      <c r="CG7" s="39">
        <v>296.3</v>
      </c>
      <c r="CH7" s="39">
        <v>292.89999999999998</v>
      </c>
      <c r="CI7" s="39">
        <v>298.25</v>
      </c>
      <c r="CJ7" s="39">
        <v>303.27999999999997</v>
      </c>
      <c r="CK7" s="39">
        <v>288.19</v>
      </c>
      <c r="CL7" s="39">
        <v>66.75</v>
      </c>
      <c r="CM7" s="39">
        <v>68.64</v>
      </c>
      <c r="CN7" s="39">
        <v>56.87</v>
      </c>
      <c r="CO7" s="39">
        <v>54.19</v>
      </c>
      <c r="CP7" s="39">
        <v>52.45</v>
      </c>
      <c r="CQ7" s="39">
        <v>55.9</v>
      </c>
      <c r="CR7" s="39">
        <v>57.3</v>
      </c>
      <c r="CS7" s="39">
        <v>56.76</v>
      </c>
      <c r="CT7" s="39">
        <v>56.04</v>
      </c>
      <c r="CU7" s="39">
        <v>58.52</v>
      </c>
      <c r="CV7" s="39">
        <v>56.31</v>
      </c>
      <c r="CW7" s="39">
        <v>67.75</v>
      </c>
      <c r="CX7" s="39">
        <v>66.739999999999995</v>
      </c>
      <c r="CY7" s="39">
        <v>79.19</v>
      </c>
      <c r="CZ7" s="39">
        <v>81.599999999999994</v>
      </c>
      <c r="DA7" s="39">
        <v>89.05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2022-01-11T03:00:18Z</cp:lastPrinted>
  <dcterms:created xsi:type="dcterms:W3CDTF">2021-12-03T07:05:22Z</dcterms:created>
  <dcterms:modified xsi:type="dcterms:W3CDTF">2022-02-16T07:20:17Z</dcterms:modified>
  <cp:category/>
</cp:coreProperties>
</file>