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010 簡水\"/>
    </mc:Choice>
  </mc:AlternateContent>
  <workbookProtection workbookAlgorithmName="SHA-512" workbookHashValue="cd0MHqpyk6PclzMFlX8KLAxkIshDSHzVzZx6l2G70PSzMZVt46mFarlCH53a5AR0mBvc4lqtDWLNnuN9jBaA9g==" workbookSaltValue="myqVjhzLngsJJIB1m2I9rg==" workbookSpinCount="100000" lockStructure="1"/>
  <bookViews>
    <workbookView xWindow="0" yWindow="0" windowWidth="20490" windowHeight="7050"/>
  </bookViews>
  <sheets>
    <sheet name="法非適用_水道事業" sheetId="4" r:id="rId1"/>
    <sheet name="データ" sheetId="5" state="hidden" r:id="rId2"/>
  </sheet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Q6" i="5"/>
  <c r="P6" i="5"/>
  <c r="P10" i="4" s="1"/>
  <c r="O6" i="5"/>
  <c r="I10" i="4" s="1"/>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BB10" i="4"/>
  <c r="AL10" i="4"/>
  <c r="W10" i="4"/>
  <c r="B10" i="4"/>
  <c r="BB8" i="4"/>
  <c r="AL8" i="4"/>
  <c r="W8" i="4"/>
  <c r="P8" i="4"/>
  <c r="I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<sst xmlns="http://schemas.openxmlformats.org/spreadsheetml/2006/main" count="233" uniqueCount="117">
  <si>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</si>
  <si>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</si>
  <si>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</si>
  <si>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</si>
  <si>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</si>
  <si>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</si>
  <si>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</si>
  <si>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</si>
  <si>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</si>
  <si>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</si>
  <si>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</si>
  <si>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</si>
  <si>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</si>
  <si>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</si>
  <si>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</si>
  <si>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</si>
  <si>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</si>
  <si>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</si>
  <si>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</si>
  <si>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</si>
  <si>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</si>
  <si>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</si>
  <si>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</si>
  <si>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</si>
  <si>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</si>
  <si>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</si>
  <si>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</si>
  <si>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</si>
  <si>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</si>
  <si>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</si>
  <si>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</si>
  <si>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</si>
  <si>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</si>
  <si>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</si>
  <si>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</si>
  <si>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</si>
  <si>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</si>
  <si>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</si>
  <si>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</si>
  <si>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</si>
  <si>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</si>
  <si>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</si>
  <si>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</si>
  <si>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</si>
  <si>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</si>
  <si>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</si>
  <si>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</si>
  <si>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</si>
  <si>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</si>
  <si>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</si>
  <si>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</si>
  <si>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</si>
  <si>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</si>
  <si>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</si>
  <si>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</si>
  <si>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</si>
  <si>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</si>
  <si>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</si>
  <si>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</si>
  <si>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</si>
  <si>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</si>
  <si>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</si>
  <si>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</si>
  <si>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</si>
  <si>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</si>
  <si>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</si>
  <si>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</si>
  <si>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</si>
  <si>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</si>
  <si>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</si>
  <si>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</si>
  <si>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</si>
  <si>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</si>
  <si>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</si>
  <si>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</si>
  <si>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</si>
  <si>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</si>
  <si>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</si>
  <si>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</si>
  <si>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</si>
  <si>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</si>
  <si>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</si>
  <si>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</si>
  <si>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</si>
  <si>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</si>
  <si>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</si>
  <si>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</si>
  <si>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</si>
  <si>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</si>
  <si>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</si>
  <si>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</si>
  <si>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</si>
  <si>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</si>
  <si>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</si>
  <si>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</si>
  <si>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津奈木町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</si>
  <si>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</si>
  <si>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</si>
  <si>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</si>
  <si>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</si>
  <si>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</si>
  <si>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</si>
  <si>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</si>
  <si>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</si>
  <si>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</si>
  <si>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</si>
  <si>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</si>
  <si>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</si>
  <si>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</si>
  <si>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</si>
  <si>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</si>
  <si>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</si>
  <si>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</si>
  <si>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</si>
  <si>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現在把握している本町の老朽化の状況については、導・送・配水管総延長59,323ｍのうち、耐震管が26,628ｍで耐震化率は約44.9％です。
　耐用年数の経過する老朽管が今後も出てくることから、計画的に更新工事を行っていく必要があり、多額の費用を要するため、道路工事と同時施工するなど、費用の可能な範囲で工事を施工していかなければいけません。</t>
    <rPh sb="1" eb="3">
      <t>ゲンザイ</t>
    </rPh>
    <phoneticPr fontId="4"/>
  </si>
  <si>
    <t>　本町では、類似団体や全国平均と比較すると、経営改善に向けた取り組みが喫緊の課題と言えます。中でも、有収率の向上は他の指標にも大きく影響するものであるため、引き続き漏水調査を実施していくとともに、町内に点在している老朽管の更新工事を計画的に実施していく必要があります。しかしながら、給水人口の減少や節水意識の高まり等、様々な要因により給水収益が減少傾向にある中で、経営の健全性・効率性をさらに改善・向上させるためには、財源確保が厳しい状況にあります。今後は料金改定も視野に入れた事業実施計画を作成し、将来的な見通しを立て経営改善に取り組んでいく必要があると考えます。</t>
    <rPh sb="78" eb="79">
      <t>ヒ</t>
    </rPh>
    <rPh sb="80" eb="81">
      <t>ツヅ</t>
    </rPh>
    <rPh sb="179" eb="180">
      <t>ナカ</t>
    </rPh>
    <rPh sb="225" eb="227">
      <t>コンゴ</t>
    </rPh>
    <phoneticPr fontId="4"/>
  </si>
  <si>
    <t>　前年度は①収益的収支比率の大幅な低下と④企業債残高対給水収益比率が増加していましたが、R2は①収益的収支の微増、④企業債残高対給水収益比率は微減しています。これは、更新工事の減少に伴う企業債の借入減により多少改善されております。
　⑥給水原価の増加については、地方債償還金の増加に伴うもので、現在の償還計画によるとR3をピークに減少していくものと見込まれます。
　⑦施設利用率は微減していますが、類似団体の平均に比べるとやや高い水準にあります。しかし、⑤料金回収率と⑧有収率が低水準にあります。これは漏水による配水量増加が主な要因と考えられます。引き続き漏水調査・修理を積極的に実施し有収率向上を図り、適切な施設利用率を目指し事業に取り組む必要があると考えられます。</t>
    <rPh sb="43" eb="45">
      <t>コウシン</t>
    </rPh>
    <rPh sb="47" eb="49">
      <t>シュウシ</t>
    </rPh>
    <rPh sb="50" eb="52">
      <t>ビゾウ</t>
    </rPh>
    <rPh sb="67" eb="69">
      <t>ビゲン</t>
    </rPh>
    <rPh sb="93" eb="95">
      <t>キギョウ</t>
    </rPh>
    <rPh sb="95" eb="96">
      <t>サイ</t>
    </rPh>
    <rPh sb="97" eb="98">
      <t>カ</t>
    </rPh>
    <rPh sb="98" eb="99">
      <t>イ</t>
    </rPh>
    <rPh sb="99" eb="100">
      <t>ゲン</t>
    </rPh>
    <rPh sb="103" eb="105">
      <t>タショウ</t>
    </rPh>
    <rPh sb="105" eb="107">
      <t>カイゼン</t>
    </rPh>
    <rPh sb="125" eb="127">
      <t>ゾウカ</t>
    </rPh>
    <rPh sb="133" eb="136">
      <t>チホウサイ</t>
    </rPh>
    <rPh sb="136" eb="139">
      <t>ショウカンキン</t>
    </rPh>
    <rPh sb="140" eb="142">
      <t>ゾウカ</t>
    </rPh>
    <rPh sb="143" eb="144">
      <t>トモナ</t>
    </rPh>
    <rPh sb="149" eb="151">
      <t>ゲンザイ</t>
    </rPh>
    <rPh sb="152" eb="154">
      <t>ショウカン</t>
    </rPh>
    <rPh sb="154" eb="156">
      <t>ケイカク</t>
    </rPh>
    <rPh sb="167" eb="169">
      <t>ゲンショウ</t>
    </rPh>
    <rPh sb="176" eb="178">
      <t>ミコ</t>
    </rPh>
    <rPh sb="194" eb="196">
      <t>ビゲン</t>
    </rPh>
    <rPh sb="203" eb="205">
      <t>ルイジ</t>
    </rPh>
    <rPh sb="205" eb="207">
      <t>ダンタイ</t>
    </rPh>
    <rPh sb="208" eb="210">
      <t>ヘイキン</t>
    </rPh>
    <rPh sb="211" eb="212">
      <t>クラ</t>
    </rPh>
    <rPh sb="217" eb="218">
      <t>タカ</t>
    </rPh>
    <rPh sb="219" eb="221">
      <t>スイジュン</t>
    </rPh>
    <rPh sb="243" eb="246">
      <t>テイスイジュン</t>
    </rPh>
    <rPh sb="263" eb="265">
      <t>ゾウカ</t>
    </rPh>
    <rPh sb="278" eb="279">
      <t>ヒ</t>
    </rPh>
    <rPh sb="280" eb="281">
      <t>ツヅ</t>
    </rPh>
    <rPh sb="287" eb="289">
      <t>シュウリ</t>
    </rPh>
    <rPh sb="290" eb="293">
      <t>セッキョクテキ</t>
    </rPh>
    <rPh sb="318" eb="320">
      <t>ジギョウ</t>
    </rPh>
    <rPh sb="321" eb="322">
      <t>ト</t>
    </rPh>
    <rPh sb="323" eb="324">
      <t>ク</t>
    </rPh>
    <rPh sb="325" eb="327">
      <t>ヒツヨウ</t>
    </rPh>
    <rPh sb="331" eb="33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</si>
</sst>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5.59</c:v>
                </c:pt>
                <c:pt idx="1">
                  <c:v>3.73</c:v>
                </c:pt>
                <c:pt idx="2">
                  <c:v>2.91</c:v>
                </c:pt>
                <c:pt idx="3">
                  <c:v>0.78</c:v>
                </c:pt>
                <c:pt idx="4">
                  <c:v>0.31</c:v>
                </c:pt>
              </c:numCache>
            </c:numRef>
          </c:val>
          <c:extLst>
            <c:ext xmlns:c16="http://schemas.microsoft.com/office/drawing/2014/chart" uri="{C3380CC4-5D6E-409C-BE32-E72D297353CC}">
              <c16:uniqueId val="{00000000-67C2-4708-833F-054D833D72F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67C2-4708-833F-054D833D72F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65.56</c:v>
                </c:pt>
                <c:pt idx="1">
                  <c:v>84.77</c:v>
                </c:pt>
                <c:pt idx="2">
                  <c:v>89.63</c:v>
                </c:pt>
                <c:pt idx="3">
                  <c:v>87.12</c:v>
                </c:pt>
                <c:pt idx="4">
                  <c:v>82.38</c:v>
                </c:pt>
              </c:numCache>
            </c:numRef>
          </c:val>
          <c:extLst>
            <c:ext xmlns:c16="http://schemas.microsoft.com/office/drawing/2014/chart" uri="{C3380CC4-5D6E-409C-BE32-E72D297353CC}">
              <c16:uniqueId val="{00000000-1961-4CD4-8560-35B32ACAC32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1961-4CD4-8560-35B32ACAC32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83.8</c:v>
                </c:pt>
                <c:pt idx="1">
                  <c:v>63</c:v>
                </c:pt>
                <c:pt idx="2">
                  <c:v>59.44</c:v>
                </c:pt>
                <c:pt idx="3">
                  <c:v>61.82</c:v>
                </c:pt>
                <c:pt idx="4">
                  <c:v>64.209999999999994</c:v>
                </c:pt>
              </c:numCache>
            </c:numRef>
          </c:val>
          <c:extLst>
            <c:ext xmlns:c16="http://schemas.microsoft.com/office/drawing/2014/chart" uri="{C3380CC4-5D6E-409C-BE32-E72D297353CC}">
              <c16:uniqueId val="{00000000-A451-443F-8A7E-2C1B54A2452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A451-443F-8A7E-2C1B54A2452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112.35</c:v>
                </c:pt>
                <c:pt idx="1">
                  <c:v>89.6</c:v>
                </c:pt>
                <c:pt idx="2">
                  <c:v>104.94</c:v>
                </c:pt>
                <c:pt idx="3">
                  <c:v>76.569999999999993</c:v>
                </c:pt>
                <c:pt idx="4">
                  <c:v>85.77</c:v>
                </c:pt>
              </c:numCache>
            </c:numRef>
          </c:val>
          <c:extLst>
            <c:ext xmlns:c16="http://schemas.microsoft.com/office/drawing/2014/chart" uri="{C3380CC4-5D6E-409C-BE32-E72D297353CC}">
              <c16:uniqueId val="{00000000-AB6E-4349-8E10-0C45E9C812B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AB6E-4349-8E10-0C45E9C812B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6C-4BC3-972D-CB7029C0000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6C-4BC3-972D-CB7029C0000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0D-4788-AEDF-B2CF6D06249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0D-4788-AEDF-B2CF6D06249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F5-4DC4-BE16-FAFE1A2561D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F5-4DC4-BE16-FAFE1A2561D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F9-4029-B8E6-7DFEC53865D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F9-4029-B8E6-7DFEC53865D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563.4</c:v>
                </c:pt>
                <c:pt idx="1">
                  <c:v>851.2</c:v>
                </c:pt>
                <c:pt idx="2">
                  <c:v>911.47</c:v>
                </c:pt>
                <c:pt idx="3">
                  <c:v>1175.4100000000001</c:v>
                </c:pt>
                <c:pt idx="4">
                  <c:v>1043.6199999999999</c:v>
                </c:pt>
              </c:numCache>
            </c:numRef>
          </c:val>
          <c:extLst>
            <c:ext xmlns:c16="http://schemas.microsoft.com/office/drawing/2014/chart" uri="{C3380CC4-5D6E-409C-BE32-E72D297353CC}">
              <c16:uniqueId val="{00000000-E4C2-4BFB-A885-BB2B864A795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E4C2-4BFB-A885-BB2B864A795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100.68</c:v>
                </c:pt>
                <c:pt idx="1">
                  <c:v>78.209999999999994</c:v>
                </c:pt>
                <c:pt idx="2">
                  <c:v>84.03</c:v>
                </c:pt>
                <c:pt idx="3">
                  <c:v>71.22</c:v>
                </c:pt>
                <c:pt idx="4">
                  <c:v>67.53</c:v>
                </c:pt>
              </c:numCache>
            </c:numRef>
          </c:val>
          <c:extLst>
            <c:ext xmlns:c16="http://schemas.microsoft.com/office/drawing/2014/chart" uri="{C3380CC4-5D6E-409C-BE32-E72D297353CC}">
              <c16:uniqueId val="{00000000-6257-42B1-97E8-8F3FB2BD65A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6257-42B1-97E8-8F3FB2BD65A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172.19</c:v>
                </c:pt>
                <c:pt idx="1">
                  <c:v>221.44</c:v>
                </c:pt>
                <c:pt idx="2">
                  <c:v>206.86</c:v>
                </c:pt>
                <c:pt idx="3">
                  <c:v>229.5</c:v>
                </c:pt>
                <c:pt idx="4">
                  <c:v>262.41000000000003</c:v>
                </c:pt>
              </c:numCache>
            </c:numRef>
          </c:val>
          <c:extLst>
            <c:ext xmlns:c16="http://schemas.microsoft.com/office/drawing/2014/chart" uri="{C3380CC4-5D6E-409C-BE32-E72D297353CC}">
              <c16:uniqueId val="{00000000-E65C-4A0D-A1F2-B7F37A82FC1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E65C-4A0D-A1F2-B7F37A82FC1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15" zoomScaleNormal="11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熊本県　津奈木町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4460</v>
      </c>
      <c r="AM8" s="51"/>
      <c r="AN8" s="51"/>
      <c r="AO8" s="51"/>
      <c r="AP8" s="51"/>
      <c r="AQ8" s="51"/>
      <c r="AR8" s="51"/>
      <c r="AS8" s="51"/>
      <c r="AT8" s="47">
        <f>データ!$S$6</f>
        <v>34.08</v>
      </c>
      <c r="AU8" s="47"/>
      <c r="AV8" s="47"/>
      <c r="AW8" s="47"/>
      <c r="AX8" s="47"/>
      <c r="AY8" s="47"/>
      <c r="AZ8" s="47"/>
      <c r="BA8" s="47"/>
      <c r="BB8" s="47">
        <f>データ!$T$6</f>
        <v>130.87</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70.540000000000006</v>
      </c>
      <c r="Q10" s="47"/>
      <c r="R10" s="47"/>
      <c r="S10" s="47"/>
      <c r="T10" s="47"/>
      <c r="U10" s="47"/>
      <c r="V10" s="47"/>
      <c r="W10" s="51">
        <f>データ!$Q$6</f>
        <v>3080</v>
      </c>
      <c r="X10" s="51"/>
      <c r="Y10" s="51"/>
      <c r="Z10" s="51"/>
      <c r="AA10" s="51"/>
      <c r="AB10" s="51"/>
      <c r="AC10" s="51"/>
      <c r="AD10" s="2"/>
      <c r="AE10" s="2"/>
      <c r="AF10" s="2"/>
      <c r="AG10" s="2"/>
      <c r="AH10" s="2"/>
      <c r="AI10" s="2"/>
      <c r="AJ10" s="2"/>
      <c r="AK10" s="2"/>
      <c r="AL10" s="51">
        <f>データ!$U$6</f>
        <v>3123</v>
      </c>
      <c r="AM10" s="51"/>
      <c r="AN10" s="51"/>
      <c r="AO10" s="51"/>
      <c r="AP10" s="51"/>
      <c r="AQ10" s="51"/>
      <c r="AR10" s="51"/>
      <c r="AS10" s="51"/>
      <c r="AT10" s="47">
        <f>データ!$V$6</f>
        <v>6.01</v>
      </c>
      <c r="AU10" s="47"/>
      <c r="AV10" s="47"/>
      <c r="AW10" s="47"/>
      <c r="AX10" s="47"/>
      <c r="AY10" s="47"/>
      <c r="AZ10" s="47"/>
      <c r="BA10" s="47"/>
      <c r="BB10" s="47">
        <f>データ!$W$6</f>
        <v>519.63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FzpDy3U0dwK7L9u7YXtCtkVJECy6jTTU3JyW84uuQ80Dy2wJdRniOQjcjwvd87leIJC5m87yvxpUIjeS8EO4fw==" saltValue="Q9fiDC3n2s/0XU+EvMxj0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434841</v>
      </c>
      <c r="D6" s="34">
        <f t="shared" si="3"/>
        <v>47</v>
      </c>
      <c r="E6" s="34">
        <f t="shared" si="3"/>
        <v>1</v>
      </c>
      <c r="F6" s="34">
        <f t="shared" si="3"/>
        <v>0</v>
      </c>
      <c r="G6" s="34">
        <f t="shared" si="3"/>
        <v>0</v>
      </c>
      <c r="H6" s="34" t="str">
        <f t="shared" si="3"/>
        <v>熊本県　津奈木町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70.540000000000006</v>
      </c>
      <c r="Q6" s="35">
        <f t="shared" si="3"/>
        <v>3080</v>
      </c>
      <c r="R6" s="35">
        <f t="shared" si="3"/>
        <v>4460</v>
      </c>
      <c r="S6" s="35">
        <f t="shared" si="3"/>
        <v>34.08</v>
      </c>
      <c r="T6" s="35">
        <f t="shared" si="3"/>
        <v>130.87</v>
      </c>
      <c r="U6" s="35">
        <f t="shared" si="3"/>
        <v>3123</v>
      </c>
      <c r="V6" s="35">
        <f t="shared" si="3"/>
        <v>6.01</v>
      </c>
      <c r="W6" s="35">
        <f t="shared" si="3"/>
        <v>519.63</v>
      </c>
      <c r="X6" s="36">
        <f>IF(X7="",NA(),X7)</f>
        <v>112.35</v>
      </c>
      <c r="Y6" s="36">
        <f t="shared" ref="Y6:AG6" si="4">IF(Y7="",NA(),Y7)</f>
        <v>89.6</v>
      </c>
      <c r="Z6" s="36">
        <f t="shared" si="4"/>
        <v>104.94</v>
      </c>
      <c r="AA6" s="36">
        <f t="shared" si="4"/>
        <v>76.569999999999993</v>
      </c>
      <c r="AB6" s="36">
        <f t="shared" si="4"/>
        <v>85.77</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563.4</v>
      </c>
      <c r="BF6" s="36">
        <f t="shared" ref="BF6:BN6" si="7">IF(BF7="",NA(),BF7)</f>
        <v>851.2</v>
      </c>
      <c r="BG6" s="36">
        <f t="shared" si="7"/>
        <v>911.47</v>
      </c>
      <c r="BH6" s="36">
        <f t="shared" si="7"/>
        <v>1175.4100000000001</v>
      </c>
      <c r="BI6" s="36">
        <f t="shared" si="7"/>
        <v>1043.6199999999999</v>
      </c>
      <c r="BJ6" s="36">
        <f t="shared" si="7"/>
        <v>1144.79</v>
      </c>
      <c r="BK6" s="36">
        <f t="shared" si="7"/>
        <v>1061.58</v>
      </c>
      <c r="BL6" s="36">
        <f t="shared" si="7"/>
        <v>1007.7</v>
      </c>
      <c r="BM6" s="36">
        <f t="shared" si="7"/>
        <v>1018.52</v>
      </c>
      <c r="BN6" s="36">
        <f t="shared" si="7"/>
        <v>949.61</v>
      </c>
      <c r="BO6" s="35" t="str">
        <f>IF(BO7="","",IF(BO7="-","【-】","【"&amp;SUBSTITUTE(TEXT(BO7,"#,##0.00"),"-","△")&amp;"】"))</f>
        <v>【949.15】</v>
      </c>
      <c r="BP6" s="36">
        <f>IF(BP7="",NA(),BP7)</f>
        <v>100.68</v>
      </c>
      <c r="BQ6" s="36">
        <f t="shared" ref="BQ6:BY6" si="8">IF(BQ7="",NA(),BQ7)</f>
        <v>78.209999999999994</v>
      </c>
      <c r="BR6" s="36">
        <f t="shared" si="8"/>
        <v>84.03</v>
      </c>
      <c r="BS6" s="36">
        <f t="shared" si="8"/>
        <v>71.22</v>
      </c>
      <c r="BT6" s="36">
        <f t="shared" si="8"/>
        <v>67.53</v>
      </c>
      <c r="BU6" s="36">
        <f t="shared" si="8"/>
        <v>56.04</v>
      </c>
      <c r="BV6" s="36">
        <f t="shared" si="8"/>
        <v>58.52</v>
      </c>
      <c r="BW6" s="36">
        <f t="shared" si="8"/>
        <v>59.22</v>
      </c>
      <c r="BX6" s="36">
        <f t="shared" si="8"/>
        <v>58.79</v>
      </c>
      <c r="BY6" s="36">
        <f t="shared" si="8"/>
        <v>58.41</v>
      </c>
      <c r="BZ6" s="35" t="str">
        <f>IF(BZ7="","",IF(BZ7="-","【-】","【"&amp;SUBSTITUTE(TEXT(BZ7,"#,##0.00"),"-","△")&amp;"】"))</f>
        <v>【55.87】</v>
      </c>
      <c r="CA6" s="36">
        <f>IF(CA7="",NA(),CA7)</f>
        <v>172.19</v>
      </c>
      <c r="CB6" s="36">
        <f t="shared" ref="CB6:CJ6" si="9">IF(CB7="",NA(),CB7)</f>
        <v>221.44</v>
      </c>
      <c r="CC6" s="36">
        <f t="shared" si="9"/>
        <v>206.86</v>
      </c>
      <c r="CD6" s="36">
        <f t="shared" si="9"/>
        <v>229.5</v>
      </c>
      <c r="CE6" s="36">
        <f t="shared" si="9"/>
        <v>262.41000000000003</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65.56</v>
      </c>
      <c r="CM6" s="36">
        <f t="shared" ref="CM6:CU6" si="10">IF(CM7="",NA(),CM7)</f>
        <v>84.77</v>
      </c>
      <c r="CN6" s="36">
        <f t="shared" si="10"/>
        <v>89.63</v>
      </c>
      <c r="CO6" s="36">
        <f t="shared" si="10"/>
        <v>87.12</v>
      </c>
      <c r="CP6" s="36">
        <f t="shared" si="10"/>
        <v>82.38</v>
      </c>
      <c r="CQ6" s="36">
        <f t="shared" si="10"/>
        <v>55.9</v>
      </c>
      <c r="CR6" s="36">
        <f t="shared" si="10"/>
        <v>57.3</v>
      </c>
      <c r="CS6" s="36">
        <f t="shared" si="10"/>
        <v>56.76</v>
      </c>
      <c r="CT6" s="36">
        <f t="shared" si="10"/>
        <v>56.04</v>
      </c>
      <c r="CU6" s="36">
        <f t="shared" si="10"/>
        <v>58.52</v>
      </c>
      <c r="CV6" s="35" t="str">
        <f>IF(CV7="","",IF(CV7="-","【-】","【"&amp;SUBSTITUTE(TEXT(CV7,"#,##0.00"),"-","△")&amp;"】"))</f>
        <v>【56.31】</v>
      </c>
      <c r="CW6" s="36">
        <f>IF(CW7="",NA(),CW7)</f>
        <v>83.8</v>
      </c>
      <c r="CX6" s="36">
        <f t="shared" ref="CX6:DF6" si="11">IF(CX7="",NA(),CX7)</f>
        <v>63</v>
      </c>
      <c r="CY6" s="36">
        <f t="shared" si="11"/>
        <v>59.44</v>
      </c>
      <c r="CZ6" s="36">
        <f t="shared" si="11"/>
        <v>61.82</v>
      </c>
      <c r="DA6" s="36">
        <f t="shared" si="11"/>
        <v>64.209999999999994</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5.59</v>
      </c>
      <c r="EE6" s="36">
        <f t="shared" ref="EE6:EM6" si="14">IF(EE7="",NA(),EE7)</f>
        <v>3.73</v>
      </c>
      <c r="EF6" s="36">
        <f t="shared" si="14"/>
        <v>2.91</v>
      </c>
      <c r="EG6" s="36">
        <f t="shared" si="14"/>
        <v>0.78</v>
      </c>
      <c r="EH6" s="36">
        <f t="shared" si="14"/>
        <v>0.31</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434841</v>
      </c>
      <c r="D7" s="38">
        <v>47</v>
      </c>
      <c r="E7" s="38">
        <v>1</v>
      </c>
      <c r="F7" s="38">
        <v>0</v>
      </c>
      <c r="G7" s="38">
        <v>0</v>
      </c>
      <c r="H7" s="38" t="s">
        <v>95</v>
      </c>
      <c r="I7" s="38" t="s">
        <v>96</v>
      </c>
      <c r="J7" s="38" t="s">
        <v>97</v>
      </c>
      <c r="K7" s="38" t="s">
        <v>98</v>
      </c>
      <c r="L7" s="38" t="s">
        <v>99</v>
      </c>
      <c r="M7" s="38" t="s">
        <v>100</v>
      </c>
      <c r="N7" s="39" t="s">
        <v>101</v>
      </c>
      <c r="O7" s="39" t="s">
        <v>102</v>
      </c>
      <c r="P7" s="39">
        <v>70.540000000000006</v>
      </c>
      <c r="Q7" s="39">
        <v>3080</v>
      </c>
      <c r="R7" s="39">
        <v>4460</v>
      </c>
      <c r="S7" s="39">
        <v>34.08</v>
      </c>
      <c r="T7" s="39">
        <v>130.87</v>
      </c>
      <c r="U7" s="39">
        <v>3123</v>
      </c>
      <c r="V7" s="39">
        <v>6.01</v>
      </c>
      <c r="W7" s="39">
        <v>519.63</v>
      </c>
      <c r="X7" s="39">
        <v>112.35</v>
      </c>
      <c r="Y7" s="39">
        <v>89.6</v>
      </c>
      <c r="Z7" s="39">
        <v>104.94</v>
      </c>
      <c r="AA7" s="39">
        <v>76.569999999999993</v>
      </c>
      <c r="AB7" s="39">
        <v>85.77</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563.4</v>
      </c>
      <c r="BF7" s="39">
        <v>851.2</v>
      </c>
      <c r="BG7" s="39">
        <v>911.47</v>
      </c>
      <c r="BH7" s="39">
        <v>1175.4100000000001</v>
      </c>
      <c r="BI7" s="39">
        <v>1043.6199999999999</v>
      </c>
      <c r="BJ7" s="39">
        <v>1144.79</v>
      </c>
      <c r="BK7" s="39">
        <v>1061.58</v>
      </c>
      <c r="BL7" s="39">
        <v>1007.7</v>
      </c>
      <c r="BM7" s="39">
        <v>1018.52</v>
      </c>
      <c r="BN7" s="39">
        <v>949.61</v>
      </c>
      <c r="BO7" s="39">
        <v>949.15</v>
      </c>
      <c r="BP7" s="39">
        <v>100.68</v>
      </c>
      <c r="BQ7" s="39">
        <v>78.209999999999994</v>
      </c>
      <c r="BR7" s="39">
        <v>84.03</v>
      </c>
      <c r="BS7" s="39">
        <v>71.22</v>
      </c>
      <c r="BT7" s="39">
        <v>67.53</v>
      </c>
      <c r="BU7" s="39">
        <v>56.04</v>
      </c>
      <c r="BV7" s="39">
        <v>58.52</v>
      </c>
      <c r="BW7" s="39">
        <v>59.22</v>
      </c>
      <c r="BX7" s="39">
        <v>58.79</v>
      </c>
      <c r="BY7" s="39">
        <v>58.41</v>
      </c>
      <c r="BZ7" s="39">
        <v>55.87</v>
      </c>
      <c r="CA7" s="39">
        <v>172.19</v>
      </c>
      <c r="CB7" s="39">
        <v>221.44</v>
      </c>
      <c r="CC7" s="39">
        <v>206.86</v>
      </c>
      <c r="CD7" s="39">
        <v>229.5</v>
      </c>
      <c r="CE7" s="39">
        <v>262.41000000000003</v>
      </c>
      <c r="CF7" s="39">
        <v>304.35000000000002</v>
      </c>
      <c r="CG7" s="39">
        <v>296.3</v>
      </c>
      <c r="CH7" s="39">
        <v>292.89999999999998</v>
      </c>
      <c r="CI7" s="39">
        <v>298.25</v>
      </c>
      <c r="CJ7" s="39">
        <v>303.27999999999997</v>
      </c>
      <c r="CK7" s="39">
        <v>288.19</v>
      </c>
      <c r="CL7" s="39">
        <v>65.56</v>
      </c>
      <c r="CM7" s="39">
        <v>84.77</v>
      </c>
      <c r="CN7" s="39">
        <v>89.63</v>
      </c>
      <c r="CO7" s="39">
        <v>87.12</v>
      </c>
      <c r="CP7" s="39">
        <v>82.38</v>
      </c>
      <c r="CQ7" s="39">
        <v>55.9</v>
      </c>
      <c r="CR7" s="39">
        <v>57.3</v>
      </c>
      <c r="CS7" s="39">
        <v>56.76</v>
      </c>
      <c r="CT7" s="39">
        <v>56.04</v>
      </c>
      <c r="CU7" s="39">
        <v>58.52</v>
      </c>
      <c r="CV7" s="39">
        <v>56.31</v>
      </c>
      <c r="CW7" s="39">
        <v>83.8</v>
      </c>
      <c r="CX7" s="39">
        <v>63</v>
      </c>
      <c r="CY7" s="39">
        <v>59.44</v>
      </c>
      <c r="CZ7" s="39">
        <v>61.82</v>
      </c>
      <c r="DA7" s="39">
        <v>64.209999999999994</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5.59</v>
      </c>
      <c r="EE7" s="39">
        <v>3.73</v>
      </c>
      <c r="EF7" s="39">
        <v>2.91</v>
      </c>
      <c r="EG7" s="39">
        <v>0.78</v>
      </c>
      <c r="EH7" s="39">
        <v>0.31</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110</v>
      </c>
      <c r="D13" t="s">
        <v>110</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2022-02-08T04:39:19Z</cp:lastPrinted>
  <dcterms:created xsi:type="dcterms:W3CDTF">2021-12-03T07:05:20Z</dcterms:created>
  <dcterms:modified xsi:type="dcterms:W3CDTF">2022-02-16T07:19:09Z</dcterms:modified>
  <cp:category/>
</cp:coreProperties>
</file>