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k4qTE3AoH1EGQZqCW+MT6E0NNcnFeMawCnyjNMipCk3FXwVgF+oCzCVBW1PO6cK+W2RB5OBs8/+jdePPxBrXQ==" workbookSaltValue="vKGSy43CIUww6Psrna7KFA=="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<sst xmlns="http://schemas.openxmlformats.org/spreadsheetml/2006/main" count="233" uniqueCount="117">
  <si>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</si>
  <si>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</si>
  <si>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</si>
  <si>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</si>
  <si>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</si>
  <si>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</si>
  <si>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</si>
  <si>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</si>
  <si>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</si>
  <si>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</si>
  <si>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</si>
  <si>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</si>
  <si>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</si>
  <si>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</si>
  <si>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</si>
  <si>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</si>
  <si>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</si>
  <si>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</si>
  <si>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</si>
  <si>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</si>
  <si>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</si>
  <si>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</si>
  <si>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</si>
  <si>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</si>
  <si>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</si>
  <si>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</si>
  <si>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</si>
  <si>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</si>
  <si>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</si>
  <si>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</si>
  <si>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</si>
  <si>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</si>
  <si>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</si>
  <si>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</si>
  <si>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</si>
  <si>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</si>
  <si>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</si>
  <si>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</si>
  <si>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</si>
  <si>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</si>
  <si>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</si>
  <si>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</si>
  <si>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</si>
  <si>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</si>
  <si>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</si>
  <si>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</si>
  <si>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</si>
  <si>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</si>
  <si>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</si>
  <si>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</si>
  <si>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</si>
  <si>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</si>
  <si>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</si>
  <si>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</si>
  <si>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</si>
  <si>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</si>
  <si>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</si>
  <si>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</si>
  <si>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</si>
  <si>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</si>
  <si>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</si>
  <si>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</si>
  <si>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</si>
  <si>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</si>
  <si>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</si>
  <si>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</si>
  <si>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</si>
  <si>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</si>
  <si>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</si>
  <si>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</si>
  <si>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</si>
  <si>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</si>
  <si>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</si>
  <si>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</si>
  <si>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</si>
  <si>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</si>
  <si>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</si>
  <si>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</si>
  <si>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</si>
  <si>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</si>
  <si>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</si>
  <si>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</si>
  <si>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</si>
  <si>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</si>
  <si>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</si>
  <si>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</si>
  <si>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</si>
  <si>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</si>
  <si>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</si>
  <si>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</si>
  <si>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</si>
  <si>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</si>
  <si>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</si>
  <si>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</si>
  <si>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</si>
  <si>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</si>
  <si>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</si>
  <si>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</si>
  <si>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</si>
  <si>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</si>
  <si>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</si>
  <si>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</si>
  <si>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</si>
  <si>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</si>
  <si>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</si>
  <si>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</si>
  <si>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</si>
  <si>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</si>
  <si>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</si>
  <si>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</si>
  <si>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</si>
  <si>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</si>
  <si>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</si>
  <si>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</si>
  <si>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熊本地震で被災した施設の復旧を進めてきたが令和２年度において、おおむね復旧が出来た。
　給水人口の減少等水道事業運営には多くの課題を抱えているが、令和２年度において策定した経営戦略を基に改善を目指す。
　加えて多くの施設が更新時期迎えていることから、計画的に整備を進める。</t>
    <rPh sb="1" eb="3">
      <t>クマモト</t>
    </rPh>
    <rPh sb="3" eb="5">
      <t>ジシン</t>
    </rPh>
    <rPh sb="6" eb="8">
      <t>ヒサイ</t>
    </rPh>
    <rPh sb="10" eb="12">
      <t>シセツ</t>
    </rPh>
    <rPh sb="13" eb="15">
      <t>フッキュウ</t>
    </rPh>
    <rPh sb="16" eb="17">
      <t>スス</t>
    </rPh>
    <rPh sb="22" eb="24">
      <t>レイワ</t>
    </rPh>
    <rPh sb="25" eb="27">
      <t>ネンド</t>
    </rPh>
    <rPh sb="36" eb="38">
      <t>フッキュウ</t>
    </rPh>
    <rPh sb="39" eb="41">
      <t>デキ</t>
    </rPh>
    <rPh sb="45" eb="47">
      <t>キュウスイ</t>
    </rPh>
    <rPh sb="47" eb="49">
      <t>ジンコウ</t>
    </rPh>
    <rPh sb="50" eb="52">
      <t>ゲンショウ</t>
    </rPh>
    <rPh sb="52" eb="53">
      <t>トウ</t>
    </rPh>
    <rPh sb="53" eb="55">
      <t>スイドウ</t>
    </rPh>
    <rPh sb="55" eb="57">
      <t>ジギョウ</t>
    </rPh>
    <rPh sb="57" eb="59">
      <t>ウンエイ</t>
    </rPh>
    <rPh sb="61" eb="62">
      <t>オオ</t>
    </rPh>
    <rPh sb="64" eb="66">
      <t>カダイ</t>
    </rPh>
    <rPh sb="67" eb="68">
      <t>カカ</t>
    </rPh>
    <rPh sb="74" eb="76">
      <t>レイワ</t>
    </rPh>
    <rPh sb="77" eb="79">
      <t>ネンド</t>
    </rPh>
    <rPh sb="83" eb="85">
      <t>サクテイ</t>
    </rPh>
    <rPh sb="87" eb="91">
      <t>ケイエイセンリャク</t>
    </rPh>
    <rPh sb="92" eb="93">
      <t>モト</t>
    </rPh>
    <rPh sb="94" eb="96">
      <t>カイゼン</t>
    </rPh>
    <rPh sb="97" eb="99">
      <t>メザ</t>
    </rPh>
    <rPh sb="103" eb="104">
      <t>クワ</t>
    </rPh>
    <rPh sb="106" eb="107">
      <t>オオ</t>
    </rPh>
    <rPh sb="109" eb="111">
      <t>シセツ</t>
    </rPh>
    <rPh sb="112" eb="114">
      <t>コウシン</t>
    </rPh>
    <rPh sb="114" eb="116">
      <t>ジキ</t>
    </rPh>
    <rPh sb="116" eb="117">
      <t>ムカ</t>
    </rPh>
    <rPh sb="126" eb="129">
      <t>ケイカクテキ</t>
    </rPh>
    <rPh sb="130" eb="132">
      <t>セイビ</t>
    </rPh>
    <rPh sb="133" eb="134">
      <t>スス</t>
    </rPh>
    <phoneticPr fontId="4"/>
  </si>
  <si>
    <t>　耐用年数を超過した施設も多く、平成３０年度に実施したアセットマネジメントを基に水道事業運営並びに施設維持を考慮した水道事業のマスタープランを策定し、計画的な整備を進めていく。        
  ③  管路更新率が大幅に上昇したことについて
    は、小規模住宅地区改良事業に伴い配水管布設
    替えが増加したことによる。</t>
    <rPh sb="1" eb="3">
      <t>タイヨウ</t>
    </rPh>
    <rPh sb="3" eb="5">
      <t>ネンスウ</t>
    </rPh>
    <rPh sb="6" eb="8">
      <t>チョウカ</t>
    </rPh>
    <rPh sb="10" eb="12">
      <t>シセツ</t>
    </rPh>
    <rPh sb="13" eb="14">
      <t>オオ</t>
    </rPh>
    <rPh sb="16" eb="18">
      <t>ヘイセイ</t>
    </rPh>
    <rPh sb="20" eb="22">
      <t>ネンド</t>
    </rPh>
    <rPh sb="23" eb="25">
      <t>ジッシ</t>
    </rPh>
    <rPh sb="38" eb="39">
      <t>モト</t>
    </rPh>
    <rPh sb="40" eb="42">
      <t>スイドウ</t>
    </rPh>
    <rPh sb="42" eb="44">
      <t>ジギョウ</t>
    </rPh>
    <rPh sb="44" eb="46">
      <t>ウンエイ</t>
    </rPh>
    <rPh sb="46" eb="47">
      <t>ナラ</t>
    </rPh>
    <rPh sb="49" eb="51">
      <t>シセツ</t>
    </rPh>
    <rPh sb="51" eb="53">
      <t>イジ</t>
    </rPh>
    <rPh sb="54" eb="56">
      <t>コウリョ</t>
    </rPh>
    <rPh sb="58" eb="60">
      <t>スイドウ</t>
    </rPh>
    <rPh sb="60" eb="62">
      <t>ジギョウ</t>
    </rPh>
    <rPh sb="71" eb="73">
      <t>サクテイ</t>
    </rPh>
    <rPh sb="75" eb="78">
      <t>ケイカクテキ</t>
    </rPh>
    <rPh sb="79" eb="81">
      <t>セイビ</t>
    </rPh>
    <rPh sb="82" eb="83">
      <t>スス</t>
    </rPh>
    <phoneticPr fontId="4"/>
  </si>
  <si>
    <t>　復旧は計画の通り進んでいるが、熊本地震後、人口流出に歯止めがかからず給水人口の減少等、多くの課題を抱えている状況である。
　今回の分析結果による変動の主な事由は以下のとおりである。
　①　収益的収支比率については、営業外収益の減
　　少が主たる要因であり、熊本地震で被災した施
　　設の復旧が、おおむね完了したことで工事費に
　　関わる支払消費税の還付が減少したことによ
　　る。
　④　企業債残高給水収益比率については、災害復
　　旧事業等に伴う企業債借入に伴うものである。
　</t>
    <rPh sb="1" eb="3">
      <t>フッキュウ</t>
    </rPh>
    <rPh sb="4" eb="6">
      <t>ケイカク</t>
    </rPh>
    <rPh sb="7" eb="8">
      <t>トオ</t>
    </rPh>
    <rPh sb="9" eb="10">
      <t>スス</t>
    </rPh>
    <rPh sb="20" eb="21">
      <t>ゴ</t>
    </rPh>
    <rPh sb="27" eb="29">
      <t>ハド</t>
    </rPh>
    <rPh sb="35" eb="37">
      <t>キュウスイ</t>
    </rPh>
    <rPh sb="37" eb="39">
      <t>ジンコウ</t>
    </rPh>
    <rPh sb="40" eb="42">
      <t>ゲンショウ</t>
    </rPh>
    <rPh sb="42" eb="43">
      <t>トウ</t>
    </rPh>
    <rPh sb="44" eb="45">
      <t>オオ</t>
    </rPh>
    <rPh sb="47" eb="49">
      <t>カダイ</t>
    </rPh>
    <rPh sb="50" eb="51">
      <t>カカ</t>
    </rPh>
    <rPh sb="55" eb="57">
      <t>ジョウキョウ</t>
    </rPh>
    <rPh sb="63" eb="65">
      <t>コンカイ</t>
    </rPh>
    <rPh sb="66" eb="68">
      <t>ブンセキ</t>
    </rPh>
    <rPh sb="68" eb="70">
      <t>ケッカ</t>
    </rPh>
    <rPh sb="73" eb="75">
      <t>ヘンドウ</t>
    </rPh>
    <rPh sb="76" eb="77">
      <t>オモ</t>
    </rPh>
    <rPh sb="78" eb="80">
      <t>ジユウ</t>
    </rPh>
    <rPh sb="81" eb="83">
      <t>イカ</t>
    </rPh>
    <rPh sb="95" eb="98">
      <t>シュウエキテキ</t>
    </rPh>
    <rPh sb="98" eb="100">
      <t>シュウシ</t>
    </rPh>
    <rPh sb="100" eb="102">
      <t>ヒリツ</t>
    </rPh>
    <rPh sb="108" eb="111">
      <t>エイギョウガイ</t>
    </rPh>
    <rPh sb="111" eb="113">
      <t>シュウエキ</t>
    </rPh>
    <rPh sb="120" eb="121">
      <t>シュ</t>
    </rPh>
    <rPh sb="123" eb="125">
      <t>ヨウイン</t>
    </rPh>
    <rPh sb="159" eb="162">
      <t>コウジヒ</t>
    </rPh>
    <rPh sb="166" eb="167">
      <t>カカ</t>
    </rPh>
    <rPh sb="195" eb="197">
      <t>キギョウ</t>
    </rPh>
    <rPh sb="197" eb="198">
      <t>サイ</t>
    </rPh>
    <rPh sb="198" eb="200">
      <t>ザンダカ</t>
    </rPh>
    <rPh sb="200" eb="202">
      <t>キュウスイ</t>
    </rPh>
    <rPh sb="202" eb="204">
      <t>シュウエキ</t>
    </rPh>
    <rPh sb="204" eb="206">
      <t>ヒリツ</t>
    </rPh>
    <rPh sb="221" eb="222">
      <t>トウ</t>
    </rPh>
    <rPh sb="223" eb="224">
      <t>トモナ</t>
    </rPh>
    <rPh sb="225" eb="227">
      <t>キギョウ</t>
    </rPh>
    <rPh sb="227" eb="228">
      <t>サイ</t>
    </rPh>
    <rPh sb="228" eb="230">
      <t>カリイレ</t>
    </rPh>
    <rPh sb="231" eb="232">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</si>
</sst>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7.0000000000000007E-2</c:v>
                </c:pt>
                <c:pt idx="1">
                  <c:v>7.0000000000000007E-2</c:v>
                </c:pt>
                <c:pt idx="2">
                  <c:v>7.0000000000000007E-2</c:v>
                </c:pt>
                <c:pt idx="3" formatCode="#,##0.00;&quot;△&quot;#,##0.00">
                  <c:v>0</c:v>
                </c:pt>
                <c:pt idx="4">
                  <c:v>1.25</c:v>
                </c:pt>
              </c:numCache>
            </c:numRef>
          </c:val>
          <c:extLst>
            <c:ext xmlns:c16="http://schemas.microsoft.com/office/drawing/2014/chart" uri="{C3380CC4-5D6E-409C-BE32-E72D297353CC}">
              <c16:uniqueId val="{00000000-8812-43F0-9E6C-EDA77CD2739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0.56000000000000005</c:v>
                </c:pt>
                <c:pt idx="2">
                  <c:v>0.31</c:v>
                </c:pt>
                <c:pt idx="3">
                  <c:v>0.52</c:v>
                </c:pt>
                <c:pt idx="4">
                  <c:v>1.48</c:v>
                </c:pt>
              </c:numCache>
            </c:numRef>
          </c:val>
          <c:smooth val="0"/>
          <c:extLst>
            <c:ext xmlns:c16="http://schemas.microsoft.com/office/drawing/2014/chart" uri="{C3380CC4-5D6E-409C-BE32-E72D297353CC}">
              <c16:uniqueId val="{00000001-8812-43F0-9E6C-EDA77CD2739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41.51</c:v>
                </c:pt>
                <c:pt idx="1">
                  <c:v>49.05</c:v>
                </c:pt>
                <c:pt idx="2">
                  <c:v>45.25</c:v>
                </c:pt>
                <c:pt idx="3">
                  <c:v>45.33</c:v>
                </c:pt>
                <c:pt idx="4">
                  <c:v>47.43</c:v>
                </c:pt>
              </c:numCache>
            </c:numRef>
          </c:val>
          <c:extLst>
            <c:ext xmlns:c16="http://schemas.microsoft.com/office/drawing/2014/chart" uri="{C3380CC4-5D6E-409C-BE32-E72D297353CC}">
              <c16:uniqueId val="{00000000-403A-4989-BDE7-824EBF6B085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61.79</c:v>
                </c:pt>
                <c:pt idx="2">
                  <c:v>59.59</c:v>
                </c:pt>
                <c:pt idx="3">
                  <c:v>54.9</c:v>
                </c:pt>
                <c:pt idx="4">
                  <c:v>55.7</c:v>
                </c:pt>
              </c:numCache>
            </c:numRef>
          </c:val>
          <c:smooth val="0"/>
          <c:extLst>
            <c:ext xmlns:c16="http://schemas.microsoft.com/office/drawing/2014/chart" uri="{C3380CC4-5D6E-409C-BE32-E72D297353CC}">
              <c16:uniqueId val="{00000001-403A-4989-BDE7-824EBF6B085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c:v>
                </c:pt>
                <c:pt idx="1">
                  <c:v>76.16</c:v>
                </c:pt>
                <c:pt idx="2">
                  <c:v>82.56</c:v>
                </c:pt>
                <c:pt idx="3">
                  <c:v>90</c:v>
                </c:pt>
                <c:pt idx="4">
                  <c:v>90</c:v>
                </c:pt>
              </c:numCache>
            </c:numRef>
          </c:val>
          <c:extLst>
            <c:ext xmlns:c16="http://schemas.microsoft.com/office/drawing/2014/chart" uri="{C3380CC4-5D6E-409C-BE32-E72D297353CC}">
              <c16:uniqueId val="{00000000-8D87-43DB-A80E-F49A22E074F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74.98</c:v>
                </c:pt>
                <c:pt idx="2">
                  <c:v>74.19</c:v>
                </c:pt>
                <c:pt idx="3">
                  <c:v>74.27</c:v>
                </c:pt>
                <c:pt idx="4">
                  <c:v>71.81</c:v>
                </c:pt>
              </c:numCache>
            </c:numRef>
          </c:val>
          <c:smooth val="0"/>
          <c:extLst>
            <c:ext xmlns:c16="http://schemas.microsoft.com/office/drawing/2014/chart" uri="{C3380CC4-5D6E-409C-BE32-E72D297353CC}">
              <c16:uniqueId val="{00000001-8D87-43DB-A80E-F49A22E074F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71.459999999999994</c:v>
                </c:pt>
                <c:pt idx="1">
                  <c:v>87.69</c:v>
                </c:pt>
                <c:pt idx="2">
                  <c:v>75.22</c:v>
                </c:pt>
                <c:pt idx="3">
                  <c:v>79.97</c:v>
                </c:pt>
                <c:pt idx="4">
                  <c:v>71</c:v>
                </c:pt>
              </c:numCache>
            </c:numRef>
          </c:val>
          <c:extLst>
            <c:ext xmlns:c16="http://schemas.microsoft.com/office/drawing/2014/chart" uri="{C3380CC4-5D6E-409C-BE32-E72D297353CC}">
              <c16:uniqueId val="{00000000-D74A-4891-B3F9-BE06165930B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74.03</c:v>
                </c:pt>
                <c:pt idx="2">
                  <c:v>73.2</c:v>
                </c:pt>
                <c:pt idx="3">
                  <c:v>72.760000000000005</c:v>
                </c:pt>
                <c:pt idx="4">
                  <c:v>82.57</c:v>
                </c:pt>
              </c:numCache>
            </c:numRef>
          </c:val>
          <c:smooth val="0"/>
          <c:extLst>
            <c:ext xmlns:c16="http://schemas.microsoft.com/office/drawing/2014/chart" uri="{C3380CC4-5D6E-409C-BE32-E72D297353CC}">
              <c16:uniqueId val="{00000001-D74A-4891-B3F9-BE06165930B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5-4239-B7F3-D67BD6FB6A8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5-4239-B7F3-D67BD6FB6A8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B8-4BCA-8B6D-F7F19CE918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B8-4BCA-8B6D-F7F19CE918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2E-4F4C-AC3A-63812CF944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2E-4F4C-AC3A-63812CF944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0-47F6-8A0D-D18C098090F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0-47F6-8A0D-D18C098090F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719.17</c:v>
                </c:pt>
                <c:pt idx="1">
                  <c:v>640.85</c:v>
                </c:pt>
                <c:pt idx="2">
                  <c:v>722.97</c:v>
                </c:pt>
                <c:pt idx="3">
                  <c:v>729.63</c:v>
                </c:pt>
                <c:pt idx="4">
                  <c:v>839.74</c:v>
                </c:pt>
              </c:numCache>
            </c:numRef>
          </c:val>
          <c:extLst>
            <c:ext xmlns:c16="http://schemas.microsoft.com/office/drawing/2014/chart" uri="{C3380CC4-5D6E-409C-BE32-E72D297353CC}">
              <c16:uniqueId val="{00000000-5457-402D-9B20-E8F05835C8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1068.53</c:v>
                </c:pt>
                <c:pt idx="2">
                  <c:v>995.48</c:v>
                </c:pt>
                <c:pt idx="3">
                  <c:v>1245.46</c:v>
                </c:pt>
                <c:pt idx="4">
                  <c:v>834.1</c:v>
                </c:pt>
              </c:numCache>
            </c:numRef>
          </c:val>
          <c:smooth val="0"/>
          <c:extLst>
            <c:ext xmlns:c16="http://schemas.microsoft.com/office/drawing/2014/chart" uri="{C3380CC4-5D6E-409C-BE32-E72D297353CC}">
              <c16:uniqueId val="{00000001-5457-402D-9B20-E8F05835C8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68.819999999999993</c:v>
                </c:pt>
                <c:pt idx="1">
                  <c:v>78.11</c:v>
                </c:pt>
                <c:pt idx="2">
                  <c:v>73.13</c:v>
                </c:pt>
                <c:pt idx="3">
                  <c:v>70.97</c:v>
                </c:pt>
                <c:pt idx="4">
                  <c:v>67.61</c:v>
                </c:pt>
              </c:numCache>
            </c:numRef>
          </c:val>
          <c:extLst>
            <c:ext xmlns:c16="http://schemas.microsoft.com/office/drawing/2014/chart" uri="{C3380CC4-5D6E-409C-BE32-E72D297353CC}">
              <c16:uniqueId val="{00000000-1C20-426E-B335-00C7CE6E862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59.33</c:v>
                </c:pt>
                <c:pt idx="2">
                  <c:v>55.46</c:v>
                </c:pt>
                <c:pt idx="3">
                  <c:v>51.08</c:v>
                </c:pt>
                <c:pt idx="4">
                  <c:v>64.44</c:v>
                </c:pt>
              </c:numCache>
            </c:numRef>
          </c:val>
          <c:smooth val="0"/>
          <c:extLst>
            <c:ext xmlns:c16="http://schemas.microsoft.com/office/drawing/2014/chart" uri="{C3380CC4-5D6E-409C-BE32-E72D297353CC}">
              <c16:uniqueId val="{00000001-1C20-426E-B335-00C7CE6E862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148.97</c:v>
                </c:pt>
                <c:pt idx="1">
                  <c:v>154.22</c:v>
                </c:pt>
                <c:pt idx="2">
                  <c:v>176.29</c:v>
                </c:pt>
                <c:pt idx="3">
                  <c:v>173.54</c:v>
                </c:pt>
                <c:pt idx="4">
                  <c:v>179.13</c:v>
                </c:pt>
              </c:numCache>
            </c:numRef>
          </c:val>
          <c:extLst>
            <c:ext xmlns:c16="http://schemas.microsoft.com/office/drawing/2014/chart" uri="{C3380CC4-5D6E-409C-BE32-E72D297353CC}">
              <c16:uniqueId val="{00000000-BF17-480B-ACD9-32BA6FE412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279.67</c:v>
                </c:pt>
                <c:pt idx="2">
                  <c:v>299.77999999999997</c:v>
                </c:pt>
                <c:pt idx="3">
                  <c:v>262.13</c:v>
                </c:pt>
                <c:pt idx="4">
                  <c:v>197.14</c:v>
                </c:pt>
              </c:numCache>
            </c:numRef>
          </c:val>
          <c:smooth val="0"/>
          <c:extLst>
            <c:ext xmlns:c16="http://schemas.microsoft.com/office/drawing/2014/chart" uri="{C3380CC4-5D6E-409C-BE32-E72D297353CC}">
              <c16:uniqueId val="{00000001-BF17-480B-ACD9-32BA6FE412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南阿蘇村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10373</v>
      </c>
      <c r="AM8" s="67"/>
      <c r="AN8" s="67"/>
      <c r="AO8" s="67"/>
      <c r="AP8" s="67"/>
      <c r="AQ8" s="67"/>
      <c r="AR8" s="67"/>
      <c r="AS8" s="67"/>
      <c r="AT8" s="66">
        <f>データ!$S$6</f>
        <v>137.32</v>
      </c>
      <c r="AU8" s="66"/>
      <c r="AV8" s="66"/>
      <c r="AW8" s="66"/>
      <c r="AX8" s="66"/>
      <c r="AY8" s="66"/>
      <c r="AZ8" s="66"/>
      <c r="BA8" s="66"/>
      <c r="BB8" s="66">
        <f>データ!$T$6</f>
        <v>75.540000000000006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72.989999999999995</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7500</v>
      </c>
      <c r="AM10" s="67"/>
      <c r="AN10" s="67"/>
      <c r="AO10" s="67"/>
      <c r="AP10" s="67"/>
      <c r="AQ10" s="67"/>
      <c r="AR10" s="67"/>
      <c r="AS10" s="67"/>
      <c r="AT10" s="66">
        <f>データ!$V$6</f>
        <v>12.65</v>
      </c>
      <c r="AU10" s="66"/>
      <c r="AV10" s="66"/>
      <c r="AW10" s="66"/>
      <c r="AX10" s="66"/>
      <c r="AY10" s="66"/>
      <c r="AZ10" s="66"/>
      <c r="BA10" s="66"/>
      <c r="BB10" s="66">
        <f>データ!$W$6</f>
        <v>592.89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uovkM37NWI03E2JUYQLS1EfPTJ+10/syxQwoYZ2KYplb+A9OYUq5Wn0iU56j58H3gU+y3GzfUkTWlX4d0rd/GA==" saltValue="ErpIc+4ftwd8Hof1tBUn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434337</v>
      </c>
      <c r="D6" s="34">
        <f t="shared" si="3"/>
        <v>47</v>
      </c>
      <c r="E6" s="34">
        <f t="shared" si="3"/>
        <v>1</v>
      </c>
      <c r="F6" s="34">
        <f t="shared" si="3"/>
        <v>0</v>
      </c>
      <c r="G6" s="34">
        <f t="shared" si="3"/>
        <v>0</v>
      </c>
      <c r="H6" s="34" t="str">
        <f t="shared" si="3"/>
        <v>熊本県　南阿蘇村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72.989999999999995</v>
      </c>
      <c r="Q6" s="35">
        <f t="shared" si="3"/>
        <v>2200</v>
      </c>
      <c r="R6" s="35">
        <f t="shared" si="3"/>
        <v>10373</v>
      </c>
      <c r="S6" s="35">
        <f t="shared" si="3"/>
        <v>137.32</v>
      </c>
      <c r="T6" s="35">
        <f t="shared" si="3"/>
        <v>75.540000000000006</v>
      </c>
      <c r="U6" s="35">
        <f t="shared" si="3"/>
        <v>7500</v>
      </c>
      <c r="V6" s="35">
        <f t="shared" si="3"/>
        <v>12.65</v>
      </c>
      <c r="W6" s="35">
        <f t="shared" si="3"/>
        <v>592.89</v>
      </c>
      <c r="X6" s="36">
        <f>IF(X7="",NA(),X7)</f>
        <v>71.459999999999994</v>
      </c>
      <c r="Y6" s="36">
        <f t="shared" ref="Y6:AG6" si="4">IF(Y7="",NA(),Y7)</f>
        <v>87.69</v>
      </c>
      <c r="Z6" s="36">
        <f t="shared" si="4"/>
        <v>75.22</v>
      </c>
      <c r="AA6" s="36">
        <f t="shared" si="4"/>
        <v>79.97</v>
      </c>
      <c r="AB6" s="36">
        <f t="shared" si="4"/>
        <v>71</v>
      </c>
      <c r="AC6" s="36">
        <f t="shared" si="4"/>
        <v>76.650000000000006</v>
      </c>
      <c r="AD6" s="36">
        <f t="shared" si="4"/>
        <v>74.03</v>
      </c>
      <c r="AE6" s="36">
        <f t="shared" si="4"/>
        <v>73.2</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719.17</v>
      </c>
      <c r="BF6" s="36">
        <f t="shared" ref="BF6:BN6" si="7">IF(BF7="",NA(),BF7)</f>
        <v>640.85</v>
      </c>
      <c r="BG6" s="36">
        <f t="shared" si="7"/>
        <v>722.97</v>
      </c>
      <c r="BH6" s="36">
        <f t="shared" si="7"/>
        <v>729.63</v>
      </c>
      <c r="BI6" s="36">
        <f t="shared" si="7"/>
        <v>839.74</v>
      </c>
      <c r="BJ6" s="36">
        <f t="shared" si="7"/>
        <v>1346.23</v>
      </c>
      <c r="BK6" s="36">
        <f t="shared" si="7"/>
        <v>1068.53</v>
      </c>
      <c r="BL6" s="36">
        <f t="shared" si="7"/>
        <v>995.48</v>
      </c>
      <c r="BM6" s="36">
        <f t="shared" si="7"/>
        <v>1245.46</v>
      </c>
      <c r="BN6" s="36">
        <f t="shared" si="7"/>
        <v>834.1</v>
      </c>
      <c r="BO6" s="35" t="str">
        <f>IF(BO7="","",IF(BO7="-","【-】","【"&amp;SUBSTITUTE(TEXT(BO7,"#,##0.00"),"-","△")&amp;"】"))</f>
        <v>【949.15】</v>
      </c>
      <c r="BP6" s="36">
        <f>IF(BP7="",NA(),BP7)</f>
        <v>68.819999999999993</v>
      </c>
      <c r="BQ6" s="36">
        <f t="shared" ref="BQ6:BY6" si="8">IF(BQ7="",NA(),BQ7)</f>
        <v>78.11</v>
      </c>
      <c r="BR6" s="36">
        <f t="shared" si="8"/>
        <v>73.13</v>
      </c>
      <c r="BS6" s="36">
        <f t="shared" si="8"/>
        <v>70.97</v>
      </c>
      <c r="BT6" s="36">
        <f t="shared" si="8"/>
        <v>67.61</v>
      </c>
      <c r="BU6" s="36">
        <f t="shared" si="8"/>
        <v>53.41</v>
      </c>
      <c r="BV6" s="36">
        <f t="shared" si="8"/>
        <v>59.33</v>
      </c>
      <c r="BW6" s="36">
        <f t="shared" si="8"/>
        <v>55.46</v>
      </c>
      <c r="BX6" s="36">
        <f t="shared" si="8"/>
        <v>51.08</v>
      </c>
      <c r="BY6" s="36">
        <f t="shared" si="8"/>
        <v>64.44</v>
      </c>
      <c r="BZ6" s="35" t="str">
        <f>IF(BZ7="","",IF(BZ7="-","【-】","【"&amp;SUBSTITUTE(TEXT(BZ7,"#,##0.00"),"-","△")&amp;"】"))</f>
        <v>【55.87】</v>
      </c>
      <c r="CA6" s="36">
        <f>IF(CA7="",NA(),CA7)</f>
        <v>148.97</v>
      </c>
      <c r="CB6" s="36">
        <f t="shared" ref="CB6:CJ6" si="9">IF(CB7="",NA(),CB7)</f>
        <v>154.22</v>
      </c>
      <c r="CC6" s="36">
        <f t="shared" si="9"/>
        <v>176.29</v>
      </c>
      <c r="CD6" s="36">
        <f t="shared" si="9"/>
        <v>173.54</v>
      </c>
      <c r="CE6" s="36">
        <f t="shared" si="9"/>
        <v>179.13</v>
      </c>
      <c r="CF6" s="36">
        <f t="shared" si="9"/>
        <v>277.39999999999998</v>
      </c>
      <c r="CG6" s="36">
        <f t="shared" si="9"/>
        <v>279.67</v>
      </c>
      <c r="CH6" s="36">
        <f t="shared" si="9"/>
        <v>299.77999999999997</v>
      </c>
      <c r="CI6" s="36">
        <f t="shared" si="9"/>
        <v>262.13</v>
      </c>
      <c r="CJ6" s="36">
        <f t="shared" si="9"/>
        <v>197.14</v>
      </c>
      <c r="CK6" s="35" t="str">
        <f>IF(CK7="","",IF(CK7="-","【-】","【"&amp;SUBSTITUTE(TEXT(CK7,"#,##0.00"),"-","△")&amp;"】"))</f>
        <v>【288.19】</v>
      </c>
      <c r="CL6" s="36">
        <f>IF(CL7="",NA(),CL7)</f>
        <v>41.51</v>
      </c>
      <c r="CM6" s="36">
        <f t="shared" ref="CM6:CU6" si="10">IF(CM7="",NA(),CM7)</f>
        <v>49.05</v>
      </c>
      <c r="CN6" s="36">
        <f t="shared" si="10"/>
        <v>45.25</v>
      </c>
      <c r="CO6" s="36">
        <f t="shared" si="10"/>
        <v>45.33</v>
      </c>
      <c r="CP6" s="36">
        <f t="shared" si="10"/>
        <v>47.43</v>
      </c>
      <c r="CQ6" s="36">
        <f t="shared" si="10"/>
        <v>56.19</v>
      </c>
      <c r="CR6" s="36">
        <f t="shared" si="10"/>
        <v>61.79</v>
      </c>
      <c r="CS6" s="36">
        <f t="shared" si="10"/>
        <v>59.59</v>
      </c>
      <c r="CT6" s="36">
        <f t="shared" si="10"/>
        <v>54.9</v>
      </c>
      <c r="CU6" s="36">
        <f t="shared" si="10"/>
        <v>55.7</v>
      </c>
      <c r="CV6" s="35" t="str">
        <f>IF(CV7="","",IF(CV7="-","【-】","【"&amp;SUBSTITUTE(TEXT(CV7,"#,##0.00"),"-","△")&amp;"】"))</f>
        <v>【56.31】</v>
      </c>
      <c r="CW6" s="36">
        <f>IF(CW7="",NA(),CW7)</f>
        <v>90</v>
      </c>
      <c r="CX6" s="36">
        <f t="shared" ref="CX6:DF6" si="11">IF(CX7="",NA(),CX7)</f>
        <v>76.16</v>
      </c>
      <c r="CY6" s="36">
        <f t="shared" si="11"/>
        <v>82.56</v>
      </c>
      <c r="CZ6" s="36">
        <f t="shared" si="11"/>
        <v>90</v>
      </c>
      <c r="DA6" s="36">
        <f t="shared" si="11"/>
        <v>90</v>
      </c>
      <c r="DB6" s="36">
        <f t="shared" si="11"/>
        <v>77.180000000000007</v>
      </c>
      <c r="DC6" s="36">
        <f t="shared" si="11"/>
        <v>74.98</v>
      </c>
      <c r="DD6" s="36">
        <f t="shared" si="11"/>
        <v>74.19</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7.0000000000000007E-2</v>
      </c>
      <c r="EE6" s="36">
        <f t="shared" ref="EE6:EM6" si="14">IF(EE7="",NA(),EE7)</f>
        <v>7.0000000000000007E-2</v>
      </c>
      <c r="EF6" s="36">
        <f t="shared" si="14"/>
        <v>7.0000000000000007E-2</v>
      </c>
      <c r="EG6" s="35">
        <f t="shared" si="14"/>
        <v>0</v>
      </c>
      <c r="EH6" s="36">
        <f t="shared" si="14"/>
        <v>1.25</v>
      </c>
      <c r="EI6" s="36">
        <f t="shared" si="14"/>
        <v>0.8</v>
      </c>
      <c r="EJ6" s="36">
        <f t="shared" si="14"/>
        <v>0.56000000000000005</v>
      </c>
      <c r="EK6" s="36">
        <f t="shared" si="14"/>
        <v>0.31</v>
      </c>
      <c r="EL6" s="36">
        <f t="shared" si="14"/>
        <v>0.52</v>
      </c>
      <c r="EM6" s="36">
        <f t="shared" si="14"/>
        <v>1.48</v>
      </c>
      <c r="EN6" s="35" t="str">
        <f>IF(EN7="","",IF(EN7="-","【-】","【"&amp;SUBSTITUTE(TEXT(EN7,"#,##0.00"),"-","△")&amp;"】"))</f>
        <v>【0.80】</v>
      </c>
    </row>
    <row r="7" spans="1:144" s="37" customFormat="1" x14ac:dyDescent="0.15">
      <c r="A7" s="29"/>
      <c r="B7" s="38">
        <v>2020</v>
      </c>
      <c r="C7" s="38">
        <v>434337</v>
      </c>
      <c r="D7" s="38">
        <v>47</v>
      </c>
      <c r="E7" s="38">
        <v>1</v>
      </c>
      <c r="F7" s="38">
        <v>0</v>
      </c>
      <c r="G7" s="38">
        <v>0</v>
      </c>
      <c r="H7" s="38" t="s">
        <v>96</v>
      </c>
      <c r="I7" s="38" t="s">
        <v>97</v>
      </c>
      <c r="J7" s="38" t="s">
        <v>98</v>
      </c>
      <c r="K7" s="38" t="s">
        <v>99</v>
      </c>
      <c r="L7" s="38" t="s">
        <v>100</v>
      </c>
      <c r="M7" s="38" t="s">
        <v>101</v>
      </c>
      <c r="N7" s="39" t="s">
        <v>102</v>
      </c>
      <c r="O7" s="39" t="s">
        <v>103</v>
      </c>
      <c r="P7" s="39">
        <v>72.989999999999995</v>
      </c>
      <c r="Q7" s="39">
        <v>2200</v>
      </c>
      <c r="R7" s="39">
        <v>10373</v>
      </c>
      <c r="S7" s="39">
        <v>137.32</v>
      </c>
      <c r="T7" s="39">
        <v>75.540000000000006</v>
      </c>
      <c r="U7" s="39">
        <v>7500</v>
      </c>
      <c r="V7" s="39">
        <v>12.65</v>
      </c>
      <c r="W7" s="39">
        <v>592.89</v>
      </c>
      <c r="X7" s="39">
        <v>71.459999999999994</v>
      </c>
      <c r="Y7" s="39">
        <v>87.69</v>
      </c>
      <c r="Z7" s="39">
        <v>75.22</v>
      </c>
      <c r="AA7" s="39">
        <v>79.97</v>
      </c>
      <c r="AB7" s="39">
        <v>71</v>
      </c>
      <c r="AC7" s="39">
        <v>76.650000000000006</v>
      </c>
      <c r="AD7" s="39">
        <v>74.03</v>
      </c>
      <c r="AE7" s="39">
        <v>73.2</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719.17</v>
      </c>
      <c r="BF7" s="39">
        <v>640.85</v>
      </c>
      <c r="BG7" s="39">
        <v>722.97</v>
      </c>
      <c r="BH7" s="39">
        <v>729.63</v>
      </c>
      <c r="BI7" s="39">
        <v>839.74</v>
      </c>
      <c r="BJ7" s="39">
        <v>1346.23</v>
      </c>
      <c r="BK7" s="39">
        <v>1068.53</v>
      </c>
      <c r="BL7" s="39">
        <v>995.48</v>
      </c>
      <c r="BM7" s="39">
        <v>1245.46</v>
      </c>
      <c r="BN7" s="39">
        <v>834.1</v>
      </c>
      <c r="BO7" s="39">
        <v>949.15</v>
      </c>
      <c r="BP7" s="39">
        <v>68.819999999999993</v>
      </c>
      <c r="BQ7" s="39">
        <v>78.11</v>
      </c>
      <c r="BR7" s="39">
        <v>73.13</v>
      </c>
      <c r="BS7" s="39">
        <v>70.97</v>
      </c>
      <c r="BT7" s="39">
        <v>67.61</v>
      </c>
      <c r="BU7" s="39">
        <v>53.41</v>
      </c>
      <c r="BV7" s="39">
        <v>59.33</v>
      </c>
      <c r="BW7" s="39">
        <v>55.46</v>
      </c>
      <c r="BX7" s="39">
        <v>51.08</v>
      </c>
      <c r="BY7" s="39">
        <v>64.44</v>
      </c>
      <c r="BZ7" s="39">
        <v>55.87</v>
      </c>
      <c r="CA7" s="39">
        <v>148.97</v>
      </c>
      <c r="CB7" s="39">
        <v>154.22</v>
      </c>
      <c r="CC7" s="39">
        <v>176.29</v>
      </c>
      <c r="CD7" s="39">
        <v>173.54</v>
      </c>
      <c r="CE7" s="39">
        <v>179.13</v>
      </c>
      <c r="CF7" s="39">
        <v>277.39999999999998</v>
      </c>
      <c r="CG7" s="39">
        <v>279.67</v>
      </c>
      <c r="CH7" s="39">
        <v>299.77999999999997</v>
      </c>
      <c r="CI7" s="39">
        <v>262.13</v>
      </c>
      <c r="CJ7" s="39">
        <v>197.14</v>
      </c>
      <c r="CK7" s="39">
        <v>288.19</v>
      </c>
      <c r="CL7" s="39">
        <v>41.51</v>
      </c>
      <c r="CM7" s="39">
        <v>49.05</v>
      </c>
      <c r="CN7" s="39">
        <v>45.25</v>
      </c>
      <c r="CO7" s="39">
        <v>45.33</v>
      </c>
      <c r="CP7" s="39">
        <v>47.43</v>
      </c>
      <c r="CQ7" s="39">
        <v>56.19</v>
      </c>
      <c r="CR7" s="39">
        <v>61.79</v>
      </c>
      <c r="CS7" s="39">
        <v>59.59</v>
      </c>
      <c r="CT7" s="39">
        <v>54.9</v>
      </c>
      <c r="CU7" s="39">
        <v>55.7</v>
      </c>
      <c r="CV7" s="39">
        <v>56.31</v>
      </c>
      <c r="CW7" s="39">
        <v>90</v>
      </c>
      <c r="CX7" s="39">
        <v>76.16</v>
      </c>
      <c r="CY7" s="39">
        <v>82.56</v>
      </c>
      <c r="CZ7" s="39">
        <v>90</v>
      </c>
      <c r="DA7" s="39">
        <v>90</v>
      </c>
      <c r="DB7" s="39">
        <v>77.180000000000007</v>
      </c>
      <c r="DC7" s="39">
        <v>74.98</v>
      </c>
      <c r="DD7" s="39">
        <v>74.19</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7.0000000000000007E-2</v>
      </c>
      <c r="EE7" s="39">
        <v>7.0000000000000007E-2</v>
      </c>
      <c r="EF7" s="39">
        <v>7.0000000000000007E-2</v>
      </c>
      <c r="EG7" s="39">
        <v>0</v>
      </c>
      <c r="EH7" s="39">
        <v>1.25</v>
      </c>
      <c r="EI7" s="39">
        <v>0.8</v>
      </c>
      <c r="EJ7" s="39">
        <v>0.56000000000000005</v>
      </c>
      <c r="EK7" s="39">
        <v>0.31</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2022-02-07T01:36:11Z</cp:lastPrinted>
  <dcterms:created xsi:type="dcterms:W3CDTF">2021-12-03T07:05:18Z</dcterms:created>
  <dcterms:modified xsi:type="dcterms:W3CDTF">2022-02-16T07:18:23Z</dcterms:modified>
  <cp:category/>
</cp:coreProperties>
</file>