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010 簡水\"/>
    </mc:Choice>
  </mc:AlternateContent>
  <workbookProtection workbookAlgorithmName="SHA-512" workbookHashValue="AlxbL8MSGEL7Qnc0KzLJMlArfv0Ix9581E23kTuYgT8TBQdPBi3/m3rBWuUkOSP0tBD59hhidahp/EmM5Dufaw==" workbookSaltValue="bI4yucZ9EJw3TGFiIQUmEw==" workbookSpinCount="100000" lockStructure="1"/>
  <bookViews>
    <workbookView xWindow="0" yWindow="0" windowWidth="20490" windowHeight="7050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AL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<sst xmlns="http://schemas.openxmlformats.org/spreadsheetml/2006/main" count="233" uniqueCount="115">
  <si>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</si>
  <si>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</si>
  <si>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</si>
  <si>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</si>
  <si>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</si>
  <si>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</si>
  <si>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</si>
  <si>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</si>
  <si>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</si>
  <si>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</si>
  <si>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</si>
  <si>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</si>
  <si>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</si>
  <si>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</si>
  <si>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</si>
  <si>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</si>
  <si>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</si>
  <si>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</si>
  <si>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</si>
  <si>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</si>
  <si>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</si>
  <si>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</si>
  <si>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</si>
  <si>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</si>
  <si>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</si>
  <si>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</si>
  <si>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</si>
  <si>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</si>
  <si>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</si>
  <si>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</si>
  <si>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</si>
  <si>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</si>
  <si>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</si>
  <si>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</si>
  <si>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</si>
  <si>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</si>
  <si>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</si>
  <si>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</si>
  <si>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</si>
  <si>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</si>
  <si>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</si>
  <si>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</si>
  <si>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</si>
  <si>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</si>
  <si>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</si>
  <si>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</si>
  <si>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</si>
  <si>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</si>
  <si>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</si>
  <si>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</si>
  <si>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</si>
  <si>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</si>
  <si>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</si>
  <si>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</si>
  <si>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</si>
  <si>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</si>
  <si>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</si>
  <si>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</si>
  <si>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</si>
  <si>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</si>
  <si>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</si>
  <si>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</si>
  <si>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</si>
  <si>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</si>
  <si>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</si>
  <si>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</si>
  <si>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</si>
  <si>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</si>
  <si>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</si>
  <si>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</si>
  <si>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</si>
  <si>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</si>
  <si>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</si>
  <si>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</si>
  <si>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</si>
  <si>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</si>
  <si>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</si>
  <si>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</si>
  <si>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</si>
  <si>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</si>
  <si>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</si>
  <si>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</si>
  <si>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</si>
  <si>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</si>
  <si>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</si>
  <si>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</si>
  <si>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</si>
  <si>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</si>
  <si>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</si>
  <si>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</si>
  <si>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</si>
  <si>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</si>
  <si>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</si>
  <si>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</si>
  <si>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高森町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</si>
  <si>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</si>
  <si>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</si>
  <si>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</si>
  <si>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</si>
  <si>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</si>
  <si>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</si>
  <si>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</si>
  <si>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</si>
  <si>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</si>
  <si>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</si>
  <si>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</si>
  <si>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</si>
  <si>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</si>
  <si>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</si>
  <si>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</si>
  <si>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</si>
  <si>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</si>
  <si>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布設替えは実施しておらず、目先の経費負担はなかったが、管路更新計画を作成するなど、準備していくことは必要であると考える。</t>
    <rPh sb="0" eb="3">
      <t>フセツガ</t>
    </rPh>
    <rPh sb="5" eb="7">
      <t>ジッシ</t>
    </rPh>
    <rPh sb="13" eb="15">
      <t>メサキ</t>
    </rPh>
    <rPh sb="16" eb="18">
      <t>ケイヒ</t>
    </rPh>
    <rPh sb="18" eb="20">
      <t>フタン</t>
    </rPh>
    <rPh sb="27" eb="29">
      <t>カンロ</t>
    </rPh>
    <rPh sb="29" eb="31">
      <t>コウシン</t>
    </rPh>
    <rPh sb="31" eb="33">
      <t>ケイカク</t>
    </rPh>
    <rPh sb="34" eb="36">
      <t>サクセイ</t>
    </rPh>
    <rPh sb="41" eb="43">
      <t>ジュンビ</t>
    </rPh>
    <rPh sb="50" eb="52">
      <t>ヒツヨウ</t>
    </rPh>
    <rPh sb="56" eb="57">
      <t>カンガ</t>
    </rPh>
    <phoneticPr fontId="4"/>
  </si>
  <si>
    <t>保有する資産の老朽化に伴う大量更新時期の到来や、給水人口減少に伴う料金収入の減少により、経営環境は厳しさを増していくことが予想されているため、経費削減に努め、水道料金の引き上げについて検討することが必要であると考える。
今後、経営の効率化、健全化のための取り組みを進めていき、管路やポンプ等、保有する資産の更新計画を作成するなど、将来に備えることは必要であると考える。</t>
    <rPh sb="0" eb="2">
      <t>ホユウ</t>
    </rPh>
    <rPh sb="4" eb="6">
      <t>シサン</t>
    </rPh>
    <rPh sb="7" eb="10">
      <t>ロウキュウカ</t>
    </rPh>
    <rPh sb="11" eb="12">
      <t>トモナ</t>
    </rPh>
    <rPh sb="13" eb="15">
      <t>タイリョウ</t>
    </rPh>
    <rPh sb="15" eb="17">
      <t>コウシン</t>
    </rPh>
    <rPh sb="17" eb="19">
      <t>ジキ</t>
    </rPh>
    <rPh sb="20" eb="22">
      <t>トウライ</t>
    </rPh>
    <rPh sb="24" eb="26">
      <t>キュウスイ</t>
    </rPh>
    <rPh sb="26" eb="28">
      <t>ジンコウ</t>
    </rPh>
    <rPh sb="28" eb="30">
      <t>ゲンショウ</t>
    </rPh>
    <rPh sb="31" eb="32">
      <t>トモナ</t>
    </rPh>
    <rPh sb="33" eb="35">
      <t>リョウキン</t>
    </rPh>
    <rPh sb="35" eb="37">
      <t>シュウニュウ</t>
    </rPh>
    <rPh sb="38" eb="40">
      <t>ゲンショウ</t>
    </rPh>
    <rPh sb="44" eb="46">
      <t>ケイエイ</t>
    </rPh>
    <rPh sb="46" eb="48">
      <t>カンキョウ</t>
    </rPh>
    <rPh sb="49" eb="50">
      <t>キビ</t>
    </rPh>
    <rPh sb="53" eb="54">
      <t>マ</t>
    </rPh>
    <rPh sb="61" eb="63">
      <t>ヨソウ</t>
    </rPh>
    <rPh sb="71" eb="73">
      <t>ケイヒ</t>
    </rPh>
    <rPh sb="73" eb="75">
      <t>サクゲン</t>
    </rPh>
    <rPh sb="76" eb="77">
      <t>ツト</t>
    </rPh>
    <rPh sb="79" eb="81">
      <t>スイドウ</t>
    </rPh>
    <rPh sb="81" eb="83">
      <t>リョウキン</t>
    </rPh>
    <rPh sb="84" eb="85">
      <t>ヒ</t>
    </rPh>
    <rPh sb="86" eb="87">
      <t>ア</t>
    </rPh>
    <rPh sb="92" eb="94">
      <t>ケントウ</t>
    </rPh>
    <rPh sb="99" eb="101">
      <t>ヒツヨウ</t>
    </rPh>
    <rPh sb="105" eb="106">
      <t>カンガ</t>
    </rPh>
    <rPh sb="110" eb="112">
      <t>コンゴ</t>
    </rPh>
    <rPh sb="113" eb="115">
      <t>ケイエイ</t>
    </rPh>
    <rPh sb="116" eb="119">
      <t>コウリツカ</t>
    </rPh>
    <rPh sb="120" eb="123">
      <t>ケンゼンカ</t>
    </rPh>
    <rPh sb="127" eb="128">
      <t>ト</t>
    </rPh>
    <rPh sb="129" eb="130">
      <t>ク</t>
    </rPh>
    <rPh sb="132" eb="133">
      <t>スス</t>
    </rPh>
    <rPh sb="138" eb="140">
      <t>カンロ</t>
    </rPh>
    <rPh sb="144" eb="145">
      <t>トウ</t>
    </rPh>
    <rPh sb="146" eb="148">
      <t>ホユウ</t>
    </rPh>
    <rPh sb="150" eb="152">
      <t>シサン</t>
    </rPh>
    <rPh sb="153" eb="155">
      <t>コウシン</t>
    </rPh>
    <rPh sb="155" eb="157">
      <t>ケイカク</t>
    </rPh>
    <rPh sb="158" eb="160">
      <t>サクセイ</t>
    </rPh>
    <rPh sb="165" eb="167">
      <t>ショウライ</t>
    </rPh>
    <rPh sb="168" eb="169">
      <t>ソナ</t>
    </rPh>
    <rPh sb="174" eb="176">
      <t>ヒツヨウ</t>
    </rPh>
    <rPh sb="180" eb="181">
      <t>カンガ</t>
    </rPh>
    <phoneticPr fontId="4"/>
  </si>
  <si>
    <t>収益的収支比率、料金回収率を見ると、類似団体平均を上回っているが、経費削減にも限界があり、老朽化した資産の大量更新が予想されるので、水道料金の引き上げは必要であると考える。
施設利用率を見ると、給水人口減少により、能力を持て余してきた施設があると考えられ、今後は、給水人口に見合った施設へのダウンサイジングや、施設の統合等を検討することが必要であると考える。
有収率を見ると、おおむね良好と考えるが、漏水調査等により、さらなる向上を目指すことが必要であると考える。</t>
    <rPh sb="0" eb="3">
      <t>シュウエキテキ</t>
    </rPh>
    <rPh sb="3" eb="5">
      <t>シュウシ</t>
    </rPh>
    <rPh sb="5" eb="7">
      <t>ヒリツ</t>
    </rPh>
    <rPh sb="8" eb="10">
      <t>リョウキン</t>
    </rPh>
    <rPh sb="10" eb="12">
      <t>カイシュウ</t>
    </rPh>
    <rPh sb="12" eb="13">
      <t>リツ</t>
    </rPh>
    <rPh sb="14" eb="15">
      <t>ミ</t>
    </rPh>
    <rPh sb="18" eb="20">
      <t>ルイジ</t>
    </rPh>
    <rPh sb="20" eb="22">
      <t>ダンタイ</t>
    </rPh>
    <rPh sb="22" eb="24">
      <t>ヘイキン</t>
    </rPh>
    <rPh sb="25" eb="27">
      <t>ウワマワ</t>
    </rPh>
    <rPh sb="33" eb="35">
      <t>ケイヒ</t>
    </rPh>
    <rPh sb="35" eb="37">
      <t>サクゲン</t>
    </rPh>
    <rPh sb="39" eb="41">
      <t>ゲンカイ</t>
    </rPh>
    <rPh sb="45" eb="48">
      <t>ロウキュウカ</t>
    </rPh>
    <rPh sb="50" eb="52">
      <t>シサン</t>
    </rPh>
    <rPh sb="53" eb="55">
      <t>タイリョウ</t>
    </rPh>
    <rPh sb="55" eb="57">
      <t>コウシン</t>
    </rPh>
    <rPh sb="58" eb="60">
      <t>ヨソウ</t>
    </rPh>
    <rPh sb="66" eb="68">
      <t>スイドウ</t>
    </rPh>
    <rPh sb="68" eb="70">
      <t>リョウキン</t>
    </rPh>
    <rPh sb="71" eb="72">
      <t>ヒ</t>
    </rPh>
    <rPh sb="73" eb="74">
      <t>ア</t>
    </rPh>
    <rPh sb="76" eb="78">
      <t>ヒツヨウ</t>
    </rPh>
    <rPh sb="82" eb="83">
      <t>カンガ</t>
    </rPh>
    <rPh sb="87" eb="89">
      <t>シセツ</t>
    </rPh>
    <rPh sb="89" eb="91">
      <t>リヨウ</t>
    </rPh>
    <rPh sb="91" eb="92">
      <t>リツ</t>
    </rPh>
    <rPh sb="93" eb="94">
      <t>ミ</t>
    </rPh>
    <rPh sb="97" eb="99">
      <t>キュウスイ</t>
    </rPh>
    <rPh sb="99" eb="101">
      <t>ジンコウ</t>
    </rPh>
    <rPh sb="101" eb="103">
      <t>ゲンショウ</t>
    </rPh>
    <rPh sb="107" eb="109">
      <t>ノウリョク</t>
    </rPh>
    <rPh sb="110" eb="111">
      <t>モ</t>
    </rPh>
    <rPh sb="112" eb="113">
      <t>アマ</t>
    </rPh>
    <rPh sb="117" eb="119">
      <t>シセツ</t>
    </rPh>
    <rPh sb="123" eb="124">
      <t>カンガ</t>
    </rPh>
    <rPh sb="128" eb="130">
      <t>コンゴ</t>
    </rPh>
    <rPh sb="132" eb="134">
      <t>キュウスイ</t>
    </rPh>
    <rPh sb="134" eb="136">
      <t>ジンコウ</t>
    </rPh>
    <rPh sb="137" eb="139">
      <t>ミア</t>
    </rPh>
    <rPh sb="141" eb="143">
      <t>シセツ</t>
    </rPh>
    <rPh sb="155" eb="157">
      <t>シセツ</t>
    </rPh>
    <rPh sb="158" eb="160">
      <t>トウゴウ</t>
    </rPh>
    <rPh sb="160" eb="161">
      <t>トウ</t>
    </rPh>
    <rPh sb="162" eb="164">
      <t>ケントウ</t>
    </rPh>
    <rPh sb="169" eb="171">
      <t>ヒツヨウ</t>
    </rPh>
    <rPh sb="175" eb="176">
      <t>カンガ</t>
    </rPh>
    <rPh sb="180" eb="183">
      <t>ユウシュウリツ</t>
    </rPh>
    <rPh sb="184" eb="185">
      <t>ミ</t>
    </rPh>
    <rPh sb="192" eb="194">
      <t>リョウコウ</t>
    </rPh>
    <rPh sb="195" eb="196">
      <t>カンガ</t>
    </rPh>
    <rPh sb="200" eb="202">
      <t>ロウスイ</t>
    </rPh>
    <rPh sb="202" eb="204">
      <t>チョウサ</t>
    </rPh>
    <rPh sb="204" eb="205">
      <t>トウ</t>
    </rPh>
    <rPh sb="213" eb="215">
      <t>コウジョウ</t>
    </rPh>
    <rPh sb="216" eb="218">
      <t>メザ</t>
    </rPh>
    <rPh sb="222" eb="224">
      <t>ヒツヨウ</t>
    </rPh>
    <rPh sb="228" eb="22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</si>
</sst>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B4D-8F32-96A7FFA4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0.96</c:v>
                </c:pt>
                <c:pt idx="2">
                  <c:v>0.65</c:v>
                </c:pt>
                <c:pt idx="3">
                  <c:v>0.52</c:v>
                </c:pt>
                <c:pt idx="4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2-4B4D-8F32-96A7FFA4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43.23</c:v>
                </c:pt>
                <c:pt idx="1">
                  <c:v>44.01</c:v>
                </c:pt>
                <c:pt idx="2">
                  <c:v>42.52</c:v>
                </c:pt>
                <c:pt idx="3">
                  <c:v>42.79</c:v>
                </c:pt>
                <c:pt idx="4">
                  <c:v>42.58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A-4D9C-A5C5-C4E57184C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56.19</c:v>
                </c:pt>
                <c:pt idx="1">
                  <c:v>56.65</c:v>
                </c:pt>
                <c:pt idx="2">
                  <c:v>56.41</c:v>
                </c:pt>
                <c:pt idx="3">
                  <c:v>54.9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A-4D9C-A5C5-C4E57184C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88.3</c:v>
                </c:pt>
                <c:pt idx="1">
                  <c:v>88.28</c:v>
                </c:pt>
                <c:pt idx="2">
                  <c:v>88.27</c:v>
                </c:pt>
                <c:pt idx="3">
                  <c:v>88.26</c:v>
                </c:pt>
                <c:pt idx="4">
                  <c:v>88.36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5-48C5-90E3-C965B165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77.180000000000007</c:v>
                </c:pt>
                <c:pt idx="1">
                  <c:v>76.13</c:v>
                </c:pt>
                <c:pt idx="2">
                  <c:v>75.12</c:v>
                </c:pt>
                <c:pt idx="3">
                  <c:v>74.27</c:v>
                </c:pt>
                <c:pt idx="4">
                  <c:v>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5-48C5-90E3-C965B165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85.27</c:v>
                </c:pt>
                <c:pt idx="1">
                  <c:v>82.7</c:v>
                </c:pt>
                <c:pt idx="2">
                  <c:v>82.09</c:v>
                </c:pt>
                <c:pt idx="3">
                  <c:v>85.4</c:v>
                </c:pt>
                <c:pt idx="4">
                  <c:v>85.16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8-407C-B103-23BDD14C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76.650000000000006</c:v>
                </c:pt>
                <c:pt idx="1">
                  <c:v>73.959999999999994</c:v>
                </c:pt>
                <c:pt idx="2">
                  <c:v>75.010000000000005</c:v>
                </c:pt>
                <c:pt idx="3">
                  <c:v>72.760000000000005</c:v>
                </c:pt>
                <c:pt idx="4">
                  <c:v>82.57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8-407C-B103-23BDD14C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77F-A2BF-FDFE4603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2-477F-A2BF-FDFE4603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7-489F-B336-45ADA20ED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7-489F-B336-45ADA20ED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0-40CF-80D0-4F289C02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0-40CF-80D0-4F289C02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7-47F7-A0FE-0DF7726A3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7-47F7-A0FE-0DF7726A3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660.59</c:v>
                </c:pt>
                <c:pt idx="1">
                  <c:v>615.34</c:v>
                </c:pt>
                <c:pt idx="2">
                  <c:v>646.4</c:v>
                </c:pt>
                <c:pt idx="3">
                  <c:v>607.94000000000005</c:v>
                </c:pt>
                <c:pt idx="4">
                  <c:v>606.38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E-4CFF-9C97-D89578D3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1346.23</c:v>
                </c:pt>
                <c:pt idx="1">
                  <c:v>1295.06</c:v>
                </c:pt>
                <c:pt idx="2">
                  <c:v>1168.7</c:v>
                </c:pt>
                <c:pt idx="3">
                  <c:v>1245.46</c:v>
                </c:pt>
                <c:pt idx="4">
                  <c:v>834.1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4E-4CFF-9C97-D89578D3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72.27</c:v>
                </c:pt>
                <c:pt idx="1">
                  <c:v>71.89</c:v>
                </c:pt>
                <c:pt idx="2">
                  <c:v>71.28</c:v>
                </c:pt>
                <c:pt idx="3">
                  <c:v>75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B-4EB9-AD16-478CC9C9C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53.41</c:v>
                </c:pt>
                <c:pt idx="1">
                  <c:v>53.29</c:v>
                </c:pt>
                <c:pt idx="2">
                  <c:v>53.59</c:v>
                </c:pt>
                <c:pt idx="3">
                  <c:v>51.08</c:v>
                </c:pt>
                <c:pt idx="4">
                  <c:v>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B-4EB9-AD16-478CC9C9C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172.67</c:v>
                </c:pt>
                <c:pt idx="1">
                  <c:v>170.26</c:v>
                </c:pt>
                <c:pt idx="2">
                  <c:v>172.79</c:v>
                </c:pt>
                <c:pt idx="3">
                  <c:v>165.72</c:v>
                </c:pt>
                <c:pt idx="4">
                  <c:v>169.93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A-4B8F-9812-478566102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277.39999999999998</c:v>
                </c:pt>
                <c:pt idx="1">
                  <c:v>259.02</c:v>
                </c:pt>
                <c:pt idx="2">
                  <c:v>259.79000000000002</c:v>
                </c:pt>
                <c:pt idx="3">
                  <c:v>262.13</c:v>
                </c:pt>
                <c:pt idx="4">
                  <c:v>197.14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A-4B8F-9812-478566102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熊本県　高森町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D2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6253</v>
      </c>
      <c r="AM8" s="51"/>
      <c r="AN8" s="51"/>
      <c r="AO8" s="51"/>
      <c r="AP8" s="51"/>
      <c r="AQ8" s="51"/>
      <c r="AR8" s="51"/>
      <c r="AS8" s="51"/>
      <c r="AT8" s="47">
        <f>データ!$S$6</f>
        <v>175.06</v>
      </c>
      <c r="AU8" s="47"/>
      <c r="AV8" s="47"/>
      <c r="AW8" s="47"/>
      <c r="AX8" s="47"/>
      <c r="AY8" s="47"/>
      <c r="AZ8" s="47"/>
      <c r="BA8" s="47"/>
      <c r="BB8" s="47">
        <f>データ!$T$6</f>
        <v>35.72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92.56</v>
      </c>
      <c r="Q10" s="47"/>
      <c r="R10" s="47"/>
      <c r="S10" s="47"/>
      <c r="T10" s="47"/>
      <c r="U10" s="47"/>
      <c r="V10" s="47"/>
      <c r="W10" s="51">
        <f>データ!$Q$6</f>
        <v>2640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5736</v>
      </c>
      <c r="AM10" s="51"/>
      <c r="AN10" s="51"/>
      <c r="AO10" s="51"/>
      <c r="AP10" s="51"/>
      <c r="AQ10" s="51"/>
      <c r="AR10" s="51"/>
      <c r="AS10" s="51"/>
      <c r="AT10" s="47">
        <f>データ!$V$6</f>
        <v>11.21</v>
      </c>
      <c r="AU10" s="47"/>
      <c r="AV10" s="47"/>
      <c r="AW10" s="47"/>
      <c r="AX10" s="47"/>
      <c r="AY10" s="47"/>
      <c r="AZ10" s="47"/>
      <c r="BA10" s="47"/>
      <c r="BB10" s="47">
        <f>データ!$W$6</f>
        <v>511.69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114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112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113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41</v>
      </c>
      <c r="N85" s="27" t="s">
        <v>41</v>
      </c>
      <c r="O85" s="27" t="str">
        <f>データ!EN6</f>
        <v>【0.80】</v>
      </c>
    </row>
  </sheetData>
  <sheetProtection algorithmName="SHA-512" hashValue="1NAEjN4OmPvqaejajbdYRIJH43JqiKL1tQr4siYuQJuA+HuOiOM7K+q+KBOJhaDY98P1zWRPcpGaIIFARkoR8w==" saltValue="M2FiDXELy2DnBV4fwWpbw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27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54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55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56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57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58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59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60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61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62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63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64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71</v>
      </c>
      <c r="N5" s="33" t="s">
        <v>72</v>
      </c>
      <c r="O5" s="33" t="s">
        <v>73</v>
      </c>
      <c r="P5" s="33" t="s">
        <v>74</v>
      </c>
      <c r="Q5" s="33" t="s">
        <v>75</v>
      </c>
      <c r="R5" s="33" t="s">
        <v>76</v>
      </c>
      <c r="S5" s="33" t="s">
        <v>77</v>
      </c>
      <c r="T5" s="33" t="s">
        <v>78</v>
      </c>
      <c r="U5" s="33" t="s">
        <v>79</v>
      </c>
      <c r="V5" s="33" t="s">
        <v>80</v>
      </c>
      <c r="W5" s="33" t="s">
        <v>81</v>
      </c>
      <c r="X5" s="33" t="s">
        <v>82</v>
      </c>
      <c r="Y5" s="33" t="s">
        <v>83</v>
      </c>
      <c r="Z5" s="33" t="s">
        <v>84</v>
      </c>
      <c r="AA5" s="33" t="s">
        <v>85</v>
      </c>
      <c r="AB5" s="33" t="s">
        <v>86</v>
      </c>
      <c r="AC5" s="33" t="s">
        <v>87</v>
      </c>
      <c r="AD5" s="33" t="s">
        <v>88</v>
      </c>
      <c r="AE5" s="33" t="s">
        <v>89</v>
      </c>
      <c r="AF5" s="33" t="s">
        <v>90</v>
      </c>
      <c r="AG5" s="33" t="s">
        <v>91</v>
      </c>
      <c r="AH5" s="33" t="s">
        <v>29</v>
      </c>
      <c r="AI5" s="33" t="s">
        <v>82</v>
      </c>
      <c r="AJ5" s="33" t="s">
        <v>83</v>
      </c>
      <c r="AK5" s="33" t="s">
        <v>84</v>
      </c>
      <c r="AL5" s="33" t="s">
        <v>85</v>
      </c>
      <c r="AM5" s="33" t="s">
        <v>86</v>
      </c>
      <c r="AN5" s="33" t="s">
        <v>87</v>
      </c>
      <c r="AO5" s="33" t="s">
        <v>88</v>
      </c>
      <c r="AP5" s="33" t="s">
        <v>89</v>
      </c>
      <c r="AQ5" s="33" t="s">
        <v>90</v>
      </c>
      <c r="AR5" s="33" t="s">
        <v>91</v>
      </c>
      <c r="AS5" s="33" t="s">
        <v>92</v>
      </c>
      <c r="AT5" s="33" t="s">
        <v>82</v>
      </c>
      <c r="AU5" s="33" t="s">
        <v>83</v>
      </c>
      <c r="AV5" s="33" t="s">
        <v>84</v>
      </c>
      <c r="AW5" s="33" t="s">
        <v>85</v>
      </c>
      <c r="AX5" s="33" t="s">
        <v>86</v>
      </c>
      <c r="AY5" s="33" t="s">
        <v>87</v>
      </c>
      <c r="AZ5" s="33" t="s">
        <v>88</v>
      </c>
      <c r="BA5" s="33" t="s">
        <v>89</v>
      </c>
      <c r="BB5" s="33" t="s">
        <v>90</v>
      </c>
      <c r="BC5" s="33" t="s">
        <v>91</v>
      </c>
      <c r="BD5" s="33" t="s">
        <v>92</v>
      </c>
      <c r="BE5" s="33" t="s">
        <v>82</v>
      </c>
      <c r="BF5" s="33" t="s">
        <v>83</v>
      </c>
      <c r="BG5" s="33" t="s">
        <v>84</v>
      </c>
      <c r="BH5" s="33" t="s">
        <v>85</v>
      </c>
      <c r="BI5" s="33" t="s">
        <v>86</v>
      </c>
      <c r="BJ5" s="33" t="s">
        <v>87</v>
      </c>
      <c r="BK5" s="33" t="s">
        <v>88</v>
      </c>
      <c r="BL5" s="33" t="s">
        <v>89</v>
      </c>
      <c r="BM5" s="33" t="s">
        <v>90</v>
      </c>
      <c r="BN5" s="33" t="s">
        <v>91</v>
      </c>
      <c r="BO5" s="33" t="s">
        <v>92</v>
      </c>
      <c r="BP5" s="33" t="s">
        <v>82</v>
      </c>
      <c r="BQ5" s="33" t="s">
        <v>83</v>
      </c>
      <c r="BR5" s="33" t="s">
        <v>84</v>
      </c>
      <c r="BS5" s="33" t="s">
        <v>85</v>
      </c>
      <c r="BT5" s="33" t="s">
        <v>86</v>
      </c>
      <c r="BU5" s="33" t="s">
        <v>87</v>
      </c>
      <c r="BV5" s="33" t="s">
        <v>88</v>
      </c>
      <c r="BW5" s="33" t="s">
        <v>89</v>
      </c>
      <c r="BX5" s="33" t="s">
        <v>90</v>
      </c>
      <c r="BY5" s="33" t="s">
        <v>91</v>
      </c>
      <c r="BZ5" s="33" t="s">
        <v>92</v>
      </c>
      <c r="CA5" s="33" t="s">
        <v>82</v>
      </c>
      <c r="CB5" s="33" t="s">
        <v>83</v>
      </c>
      <c r="CC5" s="33" t="s">
        <v>84</v>
      </c>
      <c r="CD5" s="33" t="s">
        <v>85</v>
      </c>
      <c r="CE5" s="33" t="s">
        <v>86</v>
      </c>
      <c r="CF5" s="33" t="s">
        <v>87</v>
      </c>
      <c r="CG5" s="33" t="s">
        <v>88</v>
      </c>
      <c r="CH5" s="33" t="s">
        <v>89</v>
      </c>
      <c r="CI5" s="33" t="s">
        <v>90</v>
      </c>
      <c r="CJ5" s="33" t="s">
        <v>91</v>
      </c>
      <c r="CK5" s="33" t="s">
        <v>92</v>
      </c>
      <c r="CL5" s="33" t="s">
        <v>82</v>
      </c>
      <c r="CM5" s="33" t="s">
        <v>83</v>
      </c>
      <c r="CN5" s="33" t="s">
        <v>84</v>
      </c>
      <c r="CO5" s="33" t="s">
        <v>85</v>
      </c>
      <c r="CP5" s="33" t="s">
        <v>86</v>
      </c>
      <c r="CQ5" s="33" t="s">
        <v>87</v>
      </c>
      <c r="CR5" s="33" t="s">
        <v>88</v>
      </c>
      <c r="CS5" s="33" t="s">
        <v>89</v>
      </c>
      <c r="CT5" s="33" t="s">
        <v>90</v>
      </c>
      <c r="CU5" s="33" t="s">
        <v>91</v>
      </c>
      <c r="CV5" s="33" t="s">
        <v>92</v>
      </c>
      <c r="CW5" s="33" t="s">
        <v>82</v>
      </c>
      <c r="CX5" s="33" t="s">
        <v>83</v>
      </c>
      <c r="CY5" s="33" t="s">
        <v>84</v>
      </c>
      <c r="CZ5" s="33" t="s">
        <v>85</v>
      </c>
      <c r="DA5" s="33" t="s">
        <v>86</v>
      </c>
      <c r="DB5" s="33" t="s">
        <v>87</v>
      </c>
      <c r="DC5" s="33" t="s">
        <v>88</v>
      </c>
      <c r="DD5" s="33" t="s">
        <v>89</v>
      </c>
      <c r="DE5" s="33" t="s">
        <v>90</v>
      </c>
      <c r="DF5" s="33" t="s">
        <v>91</v>
      </c>
      <c r="DG5" s="33" t="s">
        <v>92</v>
      </c>
      <c r="DH5" s="33" t="s">
        <v>82</v>
      </c>
      <c r="DI5" s="33" t="s">
        <v>83</v>
      </c>
      <c r="DJ5" s="33" t="s">
        <v>84</v>
      </c>
      <c r="DK5" s="33" t="s">
        <v>85</v>
      </c>
      <c r="DL5" s="33" t="s">
        <v>86</v>
      </c>
      <c r="DM5" s="33" t="s">
        <v>87</v>
      </c>
      <c r="DN5" s="33" t="s">
        <v>88</v>
      </c>
      <c r="DO5" s="33" t="s">
        <v>89</v>
      </c>
      <c r="DP5" s="33" t="s">
        <v>90</v>
      </c>
      <c r="DQ5" s="33" t="s">
        <v>91</v>
      </c>
      <c r="DR5" s="33" t="s">
        <v>92</v>
      </c>
      <c r="DS5" s="33" t="s">
        <v>82</v>
      </c>
      <c r="DT5" s="33" t="s">
        <v>83</v>
      </c>
      <c r="DU5" s="33" t="s">
        <v>84</v>
      </c>
      <c r="DV5" s="33" t="s">
        <v>85</v>
      </c>
      <c r="DW5" s="33" t="s">
        <v>86</v>
      </c>
      <c r="DX5" s="33" t="s">
        <v>87</v>
      </c>
      <c r="DY5" s="33" t="s">
        <v>88</v>
      </c>
      <c r="DZ5" s="33" t="s">
        <v>89</v>
      </c>
      <c r="EA5" s="33" t="s">
        <v>90</v>
      </c>
      <c r="EB5" s="33" t="s">
        <v>91</v>
      </c>
      <c r="EC5" s="33" t="s">
        <v>92</v>
      </c>
      <c r="ED5" s="33" t="s">
        <v>82</v>
      </c>
      <c r="EE5" s="33" t="s">
        <v>83</v>
      </c>
      <c r="EF5" s="33" t="s">
        <v>84</v>
      </c>
      <c r="EG5" s="33" t="s">
        <v>85</v>
      </c>
      <c r="EH5" s="33" t="s">
        <v>86</v>
      </c>
      <c r="EI5" s="33" t="s">
        <v>87</v>
      </c>
      <c r="EJ5" s="33" t="s">
        <v>88</v>
      </c>
      <c r="EK5" s="33" t="s">
        <v>89</v>
      </c>
      <c r="EL5" s="33" t="s">
        <v>90</v>
      </c>
      <c r="EM5" s="33" t="s">
        <v>91</v>
      </c>
      <c r="EN5" s="33" t="s">
        <v>92</v>
      </c>
    </row>
    <row r="6" spans="1:144" s="37" customFormat="1" x14ac:dyDescent="0.15">
      <c r="A6" s="29" t="s">
        <v>93</v>
      </c>
      <c r="B6" s="34">
        <f>B7</f>
        <v>2020</v>
      </c>
      <c r="C6" s="34">
        <f t="shared" ref="C6:W6" si="3">C7</f>
        <v>434281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高森町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92.56</v>
      </c>
      <c r="Q6" s="35">
        <f t="shared" si="3"/>
        <v>2640</v>
      </c>
      <c r="R6" s="35">
        <f t="shared" si="3"/>
        <v>6253</v>
      </c>
      <c r="S6" s="35">
        <f t="shared" si="3"/>
        <v>175.06</v>
      </c>
      <c r="T6" s="35">
        <f t="shared" si="3"/>
        <v>35.72</v>
      </c>
      <c r="U6" s="35">
        <f t="shared" si="3"/>
        <v>5736</v>
      </c>
      <c r="V6" s="35">
        <f t="shared" si="3"/>
        <v>11.21</v>
      </c>
      <c r="W6" s="35">
        <f t="shared" si="3"/>
        <v>511.69</v>
      </c>
      <c r="X6" s="36">
        <f>IF(X7="",NA(),X7)</f>
        <v>85.27</v>
      </c>
      <c r="Y6" s="36">
        <f t="shared" ref="Y6:AG6" si="4">IF(Y7="",NA(),Y7)</f>
        <v>82.7</v>
      </c>
      <c r="Z6" s="36">
        <f t="shared" si="4"/>
        <v>82.09</v>
      </c>
      <c r="AA6" s="36">
        <f t="shared" si="4"/>
        <v>85.4</v>
      </c>
      <c r="AB6" s="36">
        <f t="shared" si="4"/>
        <v>85.16</v>
      </c>
      <c r="AC6" s="36">
        <f t="shared" si="4"/>
        <v>76.650000000000006</v>
      </c>
      <c r="AD6" s="36">
        <f t="shared" si="4"/>
        <v>73.959999999999994</v>
      </c>
      <c r="AE6" s="36">
        <f t="shared" si="4"/>
        <v>75.010000000000005</v>
      </c>
      <c r="AF6" s="36">
        <f t="shared" si="4"/>
        <v>72.760000000000005</v>
      </c>
      <c r="AG6" s="36">
        <f t="shared" si="4"/>
        <v>82.57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660.59</v>
      </c>
      <c r="BF6" s="36">
        <f t="shared" ref="BF6:BN6" si="7">IF(BF7="",NA(),BF7)</f>
        <v>615.34</v>
      </c>
      <c r="BG6" s="36">
        <f t="shared" si="7"/>
        <v>646.4</v>
      </c>
      <c r="BH6" s="36">
        <f t="shared" si="7"/>
        <v>607.94000000000005</v>
      </c>
      <c r="BI6" s="36">
        <f t="shared" si="7"/>
        <v>606.38</v>
      </c>
      <c r="BJ6" s="36">
        <f t="shared" si="7"/>
        <v>1346.23</v>
      </c>
      <c r="BK6" s="36">
        <f t="shared" si="7"/>
        <v>1295.06</v>
      </c>
      <c r="BL6" s="36">
        <f t="shared" si="7"/>
        <v>1168.7</v>
      </c>
      <c r="BM6" s="36">
        <f t="shared" si="7"/>
        <v>1245.46</v>
      </c>
      <c r="BN6" s="36">
        <f t="shared" si="7"/>
        <v>834.1</v>
      </c>
      <c r="BO6" s="35" t="str">
        <f>IF(BO7="","",IF(BO7="-","【-】","【"&amp;SUBSTITUTE(TEXT(BO7,"#,##0.00"),"-","△")&amp;"】"))</f>
        <v>【949.15】</v>
      </c>
      <c r="BP6" s="36">
        <f>IF(BP7="",NA(),BP7)</f>
        <v>72.27</v>
      </c>
      <c r="BQ6" s="36">
        <f t="shared" ref="BQ6:BY6" si="8">IF(BQ7="",NA(),BQ7)</f>
        <v>71.89</v>
      </c>
      <c r="BR6" s="36">
        <f t="shared" si="8"/>
        <v>71.28</v>
      </c>
      <c r="BS6" s="36">
        <f t="shared" si="8"/>
        <v>75</v>
      </c>
      <c r="BT6" s="36">
        <f t="shared" si="8"/>
        <v>75.5</v>
      </c>
      <c r="BU6" s="36">
        <f t="shared" si="8"/>
        <v>53.41</v>
      </c>
      <c r="BV6" s="36">
        <f t="shared" si="8"/>
        <v>53.29</v>
      </c>
      <c r="BW6" s="36">
        <f t="shared" si="8"/>
        <v>53.59</v>
      </c>
      <c r="BX6" s="36">
        <f t="shared" si="8"/>
        <v>51.08</v>
      </c>
      <c r="BY6" s="36">
        <f t="shared" si="8"/>
        <v>64.44</v>
      </c>
      <c r="BZ6" s="35" t="str">
        <f>IF(BZ7="","",IF(BZ7="-","【-】","【"&amp;SUBSTITUTE(TEXT(BZ7,"#,##0.00"),"-","△")&amp;"】"))</f>
        <v>【55.87】</v>
      </c>
      <c r="CA6" s="36">
        <f>IF(CA7="",NA(),CA7)</f>
        <v>172.67</v>
      </c>
      <c r="CB6" s="36">
        <f t="shared" ref="CB6:CJ6" si="9">IF(CB7="",NA(),CB7)</f>
        <v>170.26</v>
      </c>
      <c r="CC6" s="36">
        <f t="shared" si="9"/>
        <v>172.79</v>
      </c>
      <c r="CD6" s="36">
        <f t="shared" si="9"/>
        <v>165.72</v>
      </c>
      <c r="CE6" s="36">
        <f t="shared" si="9"/>
        <v>169.93</v>
      </c>
      <c r="CF6" s="36">
        <f t="shared" si="9"/>
        <v>277.39999999999998</v>
      </c>
      <c r="CG6" s="36">
        <f t="shared" si="9"/>
        <v>259.02</v>
      </c>
      <c r="CH6" s="36">
        <f t="shared" si="9"/>
        <v>259.79000000000002</v>
      </c>
      <c r="CI6" s="36">
        <f t="shared" si="9"/>
        <v>262.13</v>
      </c>
      <c r="CJ6" s="36">
        <f t="shared" si="9"/>
        <v>197.14</v>
      </c>
      <c r="CK6" s="35" t="str">
        <f>IF(CK7="","",IF(CK7="-","【-】","【"&amp;SUBSTITUTE(TEXT(CK7,"#,##0.00"),"-","△")&amp;"】"))</f>
        <v>【288.19】</v>
      </c>
      <c r="CL6" s="36">
        <f>IF(CL7="",NA(),CL7)</f>
        <v>43.23</v>
      </c>
      <c r="CM6" s="36">
        <f t="shared" ref="CM6:CU6" si="10">IF(CM7="",NA(),CM7)</f>
        <v>44.01</v>
      </c>
      <c r="CN6" s="36">
        <f t="shared" si="10"/>
        <v>42.52</v>
      </c>
      <c r="CO6" s="36">
        <f t="shared" si="10"/>
        <v>42.79</v>
      </c>
      <c r="CP6" s="36">
        <f t="shared" si="10"/>
        <v>42.58</v>
      </c>
      <c r="CQ6" s="36">
        <f t="shared" si="10"/>
        <v>56.19</v>
      </c>
      <c r="CR6" s="36">
        <f t="shared" si="10"/>
        <v>56.65</v>
      </c>
      <c r="CS6" s="36">
        <f t="shared" si="10"/>
        <v>56.41</v>
      </c>
      <c r="CT6" s="36">
        <f t="shared" si="10"/>
        <v>54.9</v>
      </c>
      <c r="CU6" s="36">
        <f t="shared" si="10"/>
        <v>55.7</v>
      </c>
      <c r="CV6" s="35" t="str">
        <f>IF(CV7="","",IF(CV7="-","【-】","【"&amp;SUBSTITUTE(TEXT(CV7,"#,##0.00"),"-","△")&amp;"】"))</f>
        <v>【56.31】</v>
      </c>
      <c r="CW6" s="36">
        <f>IF(CW7="",NA(),CW7)</f>
        <v>88.3</v>
      </c>
      <c r="CX6" s="36">
        <f t="shared" ref="CX6:DF6" si="11">IF(CX7="",NA(),CX7)</f>
        <v>88.28</v>
      </c>
      <c r="CY6" s="36">
        <f t="shared" si="11"/>
        <v>88.27</v>
      </c>
      <c r="CZ6" s="36">
        <f t="shared" si="11"/>
        <v>88.26</v>
      </c>
      <c r="DA6" s="36">
        <f t="shared" si="11"/>
        <v>88.36</v>
      </c>
      <c r="DB6" s="36">
        <f t="shared" si="11"/>
        <v>77.180000000000007</v>
      </c>
      <c r="DC6" s="36">
        <f t="shared" si="11"/>
        <v>76.13</v>
      </c>
      <c r="DD6" s="36">
        <f t="shared" si="11"/>
        <v>75.12</v>
      </c>
      <c r="DE6" s="36">
        <f t="shared" si="11"/>
        <v>74.27</v>
      </c>
      <c r="DF6" s="36">
        <f t="shared" si="11"/>
        <v>71.81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0.1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0.8</v>
      </c>
      <c r="EJ6" s="36">
        <f t="shared" si="14"/>
        <v>0.96</v>
      </c>
      <c r="EK6" s="36">
        <f t="shared" si="14"/>
        <v>0.65</v>
      </c>
      <c r="EL6" s="36">
        <f t="shared" si="14"/>
        <v>0.52</v>
      </c>
      <c r="EM6" s="36">
        <f t="shared" si="14"/>
        <v>1.48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434281</v>
      </c>
      <c r="D7" s="38">
        <v>47</v>
      </c>
      <c r="E7" s="38">
        <v>1</v>
      </c>
      <c r="F7" s="38">
        <v>0</v>
      </c>
      <c r="G7" s="38">
        <v>0</v>
      </c>
      <c r="H7" s="38" t="s">
        <v>94</v>
      </c>
      <c r="I7" s="38" t="s">
        <v>95</v>
      </c>
      <c r="J7" s="38" t="s">
        <v>96</v>
      </c>
      <c r="K7" s="38" t="s">
        <v>97</v>
      </c>
      <c r="L7" s="38" t="s">
        <v>98</v>
      </c>
      <c r="M7" s="38" t="s">
        <v>99</v>
      </c>
      <c r="N7" s="39" t="s">
        <v>100</v>
      </c>
      <c r="O7" s="39" t="s">
        <v>101</v>
      </c>
      <c r="P7" s="39">
        <v>92.56</v>
      </c>
      <c r="Q7" s="39">
        <v>2640</v>
      </c>
      <c r="R7" s="39">
        <v>6253</v>
      </c>
      <c r="S7" s="39">
        <v>175.06</v>
      </c>
      <c r="T7" s="39">
        <v>35.72</v>
      </c>
      <c r="U7" s="39">
        <v>5736</v>
      </c>
      <c r="V7" s="39">
        <v>11.21</v>
      </c>
      <c r="W7" s="39">
        <v>511.69</v>
      </c>
      <c r="X7" s="39">
        <v>85.27</v>
      </c>
      <c r="Y7" s="39">
        <v>82.7</v>
      </c>
      <c r="Z7" s="39">
        <v>82.09</v>
      </c>
      <c r="AA7" s="39">
        <v>85.4</v>
      </c>
      <c r="AB7" s="39">
        <v>85.16</v>
      </c>
      <c r="AC7" s="39">
        <v>76.650000000000006</v>
      </c>
      <c r="AD7" s="39">
        <v>73.959999999999994</v>
      </c>
      <c r="AE7" s="39">
        <v>75.010000000000005</v>
      </c>
      <c r="AF7" s="39">
        <v>72.760000000000005</v>
      </c>
      <c r="AG7" s="39">
        <v>82.57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660.59</v>
      </c>
      <c r="BF7" s="39">
        <v>615.34</v>
      </c>
      <c r="BG7" s="39">
        <v>646.4</v>
      </c>
      <c r="BH7" s="39">
        <v>607.94000000000005</v>
      </c>
      <c r="BI7" s="39">
        <v>606.38</v>
      </c>
      <c r="BJ7" s="39">
        <v>1346.23</v>
      </c>
      <c r="BK7" s="39">
        <v>1295.06</v>
      </c>
      <c r="BL7" s="39">
        <v>1168.7</v>
      </c>
      <c r="BM7" s="39">
        <v>1245.46</v>
      </c>
      <c r="BN7" s="39">
        <v>834.1</v>
      </c>
      <c r="BO7" s="39">
        <v>949.15</v>
      </c>
      <c r="BP7" s="39">
        <v>72.27</v>
      </c>
      <c r="BQ7" s="39">
        <v>71.89</v>
      </c>
      <c r="BR7" s="39">
        <v>71.28</v>
      </c>
      <c r="BS7" s="39">
        <v>75</v>
      </c>
      <c r="BT7" s="39">
        <v>75.5</v>
      </c>
      <c r="BU7" s="39">
        <v>53.41</v>
      </c>
      <c r="BV7" s="39">
        <v>53.29</v>
      </c>
      <c r="BW7" s="39">
        <v>53.59</v>
      </c>
      <c r="BX7" s="39">
        <v>51.08</v>
      </c>
      <c r="BY7" s="39">
        <v>64.44</v>
      </c>
      <c r="BZ7" s="39">
        <v>55.87</v>
      </c>
      <c r="CA7" s="39">
        <v>172.67</v>
      </c>
      <c r="CB7" s="39">
        <v>170.26</v>
      </c>
      <c r="CC7" s="39">
        <v>172.79</v>
      </c>
      <c r="CD7" s="39">
        <v>165.72</v>
      </c>
      <c r="CE7" s="39">
        <v>169.93</v>
      </c>
      <c r="CF7" s="39">
        <v>277.39999999999998</v>
      </c>
      <c r="CG7" s="39">
        <v>259.02</v>
      </c>
      <c r="CH7" s="39">
        <v>259.79000000000002</v>
      </c>
      <c r="CI7" s="39">
        <v>262.13</v>
      </c>
      <c r="CJ7" s="39">
        <v>197.14</v>
      </c>
      <c r="CK7" s="39">
        <v>288.19</v>
      </c>
      <c r="CL7" s="39">
        <v>43.23</v>
      </c>
      <c r="CM7" s="39">
        <v>44.01</v>
      </c>
      <c r="CN7" s="39">
        <v>42.52</v>
      </c>
      <c r="CO7" s="39">
        <v>42.79</v>
      </c>
      <c r="CP7" s="39">
        <v>42.58</v>
      </c>
      <c r="CQ7" s="39">
        <v>56.19</v>
      </c>
      <c r="CR7" s="39">
        <v>56.65</v>
      </c>
      <c r="CS7" s="39">
        <v>56.41</v>
      </c>
      <c r="CT7" s="39">
        <v>54.9</v>
      </c>
      <c r="CU7" s="39">
        <v>55.7</v>
      </c>
      <c r="CV7" s="39">
        <v>56.31</v>
      </c>
      <c r="CW7" s="39">
        <v>88.3</v>
      </c>
      <c r="CX7" s="39">
        <v>88.28</v>
      </c>
      <c r="CY7" s="39">
        <v>88.27</v>
      </c>
      <c r="CZ7" s="39">
        <v>88.26</v>
      </c>
      <c r="DA7" s="39">
        <v>88.36</v>
      </c>
      <c r="DB7" s="39">
        <v>77.180000000000007</v>
      </c>
      <c r="DC7" s="39">
        <v>76.13</v>
      </c>
      <c r="DD7" s="39">
        <v>75.12</v>
      </c>
      <c r="DE7" s="39">
        <v>74.27</v>
      </c>
      <c r="DF7" s="39">
        <v>71.81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0.1</v>
      </c>
      <c r="EE7" s="39">
        <v>0</v>
      </c>
      <c r="EF7" s="39">
        <v>0</v>
      </c>
      <c r="EG7" s="39">
        <v>0</v>
      </c>
      <c r="EH7" s="39">
        <v>0</v>
      </c>
      <c r="EI7" s="39">
        <v>0.8</v>
      </c>
      <c r="EJ7" s="39">
        <v>0.96</v>
      </c>
      <c r="EK7" s="39">
        <v>0.65</v>
      </c>
      <c r="EL7" s="39">
        <v>0.52</v>
      </c>
      <c r="EM7" s="39">
        <v>1.48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102</v>
      </c>
      <c r="C9" s="41" t="s">
        <v>103</v>
      </c>
      <c r="D9" s="41" t="s">
        <v>104</v>
      </c>
      <c r="E9" s="41" t="s">
        <v>105</v>
      </c>
      <c r="F9" s="41" t="s">
        <v>106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4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2022-01-27T00:39:48Z</cp:lastPrinted>
  <dcterms:created xsi:type="dcterms:W3CDTF">2021-12-03T07:05:16Z</dcterms:created>
  <dcterms:modified xsi:type="dcterms:W3CDTF">2022-02-16T07:17:43Z</dcterms:modified>
  <cp:category/>
</cp:coreProperties>
</file>