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010 簡水\"/>
    </mc:Choice>
  </mc:AlternateContent>
  <workbookProtection workbookAlgorithmName="SHA-512" workbookHashValue="b1ioJFzCWYT2wf8jlqRtUJauhgP3YfW0iDWLcyrqIOX360oJCIgdGFbqUM3wTBdmTgrRPUoMyU3GbrKwHi/6og==" workbookSaltValue="V5aYMM3rjCZyUa9Nyl3EYQ==" workbookSpinCount="100000" lockStructure="1"/>
  <bookViews>
    <workbookView xWindow="0" yWindow="0" windowWidth="20490" windowHeight="705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E85" i="4"/>
  <c r="AT10" i="4"/>
  <c r="AL10" i="4"/>
  <c r="W10" i="4"/>
  <c r="BB8" i="4"/>
  <c r="AT8" i="4"/>
  <c r="AL8" i="4"/>
  <c r="AD8" i="4"/>
  <c r="W8" i="4"/>
  <c r="P8" i="4"/>
  <c r="I8" i="4"/>
  <c r="B8" i="4"/>
  <c r="B6" i="4"/>
</calcChain>
</file>

<file path=xl/sharedStrings.xml><?xml version="1.0" encoding="utf-8"?>
<sst xmlns="http://schemas.openxmlformats.org/spreadsheetml/2006/main" count="233" uniqueCount="120">
  <si>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</si>
  <si>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</si>
  <si>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</si>
  <si>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</si>
  <si>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</si>
  <si>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</si>
  <si>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</si>
  <si>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</si>
  <si>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</si>
  <si>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</si>
  <si>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</si>
  <si>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</si>
  <si>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</si>
  <si>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</si>
  <si>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</si>
  <si>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</si>
  <si>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</si>
  <si>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</si>
  <si>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</si>
  <si>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</si>
  <si>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</si>
  <si>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</si>
  <si>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</si>
  <si>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</si>
  <si>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</si>
  <si>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</si>
  <si>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</si>
  <si>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</si>
  <si>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</si>
  <si>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</si>
  <si>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</si>
  <si>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</si>
  <si>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</si>
  <si>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</si>
  <si>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</si>
  <si>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</si>
  <si>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</si>
  <si>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</si>
  <si>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</si>
  <si>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</si>
  <si>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</si>
  <si>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</si>
  <si>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</si>
  <si>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</si>
  <si>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</si>
  <si>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</si>
  <si>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</si>
  <si>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</si>
  <si>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</si>
  <si>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</si>
  <si>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</si>
  <si>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</si>
  <si>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</si>
  <si>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</si>
  <si>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</si>
  <si>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</si>
  <si>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</si>
  <si>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</si>
  <si>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</si>
  <si>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</si>
  <si>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</si>
  <si>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</si>
  <si>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</si>
  <si>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</si>
  <si>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</si>
  <si>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</si>
  <si>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</si>
  <si>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</si>
  <si>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</si>
  <si>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</si>
  <si>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</si>
  <si>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</si>
  <si>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</si>
  <si>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</si>
  <si>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</si>
  <si>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</si>
  <si>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</si>
  <si>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</si>
  <si>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</si>
  <si>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</si>
  <si>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</si>
  <si>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</si>
  <si>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</si>
  <si>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</si>
  <si>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</si>
  <si>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</si>
  <si>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</si>
  <si>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</si>
  <si>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</si>
  <si>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</si>
  <si>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</si>
  <si>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</si>
  <si>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</si>
  <si>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</si>
  <si>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</si>
  <si>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</si>
  <si>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南関町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</si>
  <si>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</si>
  <si>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</si>
  <si>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</si>
  <si>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</si>
  <si>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</si>
  <si>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</si>
  <si>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</si>
  <si>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</si>
  <si>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</si>
  <si>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</si>
  <si>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</si>
  <si>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</si>
  <si>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</si>
  <si>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</si>
  <si>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</si>
  <si>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</si>
  <si>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</si>
  <si>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</si>
  <si>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</si>
  <si>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</si>
  <si>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xml:space="preserve"> 簡易水道事業はH8年度より給水開始し、25年経過している。老朽化については、各所修繕や改築が必要な箇所が出てきており、R2年度には中間槽ポンプ修繕、R3年度には計装機器修繕を予定しており、今後も維持管理費用の増加が懸念される。
 R4年度には、管路の状況を把握するため、管路清掃を予定している。</t>
    <rPh sb="1" eb="3">
      <t>カンイ</t>
    </rPh>
    <rPh sb="3" eb="5">
      <t>スイドウ</t>
    </rPh>
    <rPh sb="5" eb="7">
      <t>ジギョウ</t>
    </rPh>
    <rPh sb="10" eb="12">
      <t>ネンド</t>
    </rPh>
    <rPh sb="14" eb="16">
      <t>キュウスイ</t>
    </rPh>
    <rPh sb="16" eb="18">
      <t>カイシ</t>
    </rPh>
    <rPh sb="22" eb="23">
      <t>ネン</t>
    </rPh>
    <rPh sb="23" eb="25">
      <t>ケイカ</t>
    </rPh>
    <rPh sb="30" eb="33">
      <t>ロウキュウカ</t>
    </rPh>
    <rPh sb="39" eb="41">
      <t>カクショ</t>
    </rPh>
    <rPh sb="41" eb="43">
      <t>シュウゼン</t>
    </rPh>
    <rPh sb="44" eb="46">
      <t>カイチク</t>
    </rPh>
    <rPh sb="47" eb="49">
      <t>ヒツヨウ</t>
    </rPh>
    <rPh sb="50" eb="52">
      <t>カショ</t>
    </rPh>
    <rPh sb="53" eb="54">
      <t>デ</t>
    </rPh>
    <rPh sb="62" eb="64">
      <t>ネンド</t>
    </rPh>
    <rPh sb="66" eb="68">
      <t>チュウカン</t>
    </rPh>
    <rPh sb="68" eb="69">
      <t>ソウ</t>
    </rPh>
    <rPh sb="72" eb="74">
      <t>シュウゼン</t>
    </rPh>
    <rPh sb="77" eb="79">
      <t>ネンド</t>
    </rPh>
    <rPh sb="81" eb="83">
      <t>ケイソウ</t>
    </rPh>
    <rPh sb="83" eb="85">
      <t>キキ</t>
    </rPh>
    <rPh sb="85" eb="87">
      <t>シュウゼン</t>
    </rPh>
    <rPh sb="88" eb="90">
      <t>ヨテイ</t>
    </rPh>
    <rPh sb="95" eb="97">
      <t>コンゴ</t>
    </rPh>
    <rPh sb="98" eb="100">
      <t>イジ</t>
    </rPh>
    <rPh sb="100" eb="102">
      <t>カンリ</t>
    </rPh>
    <rPh sb="102" eb="104">
      <t>ヒヨウ</t>
    </rPh>
    <rPh sb="105" eb="107">
      <t>ゾウカ</t>
    </rPh>
    <rPh sb="108" eb="110">
      <t>ケネン</t>
    </rPh>
    <rPh sb="118" eb="120">
      <t>ネンド</t>
    </rPh>
    <rPh sb="123" eb="125">
      <t>カンロ</t>
    </rPh>
    <rPh sb="126" eb="128">
      <t>ジョウキョウ</t>
    </rPh>
    <rPh sb="129" eb="131">
      <t>ハアク</t>
    </rPh>
    <rPh sb="136" eb="138">
      <t>カンロ</t>
    </rPh>
    <rPh sb="138" eb="140">
      <t>セイソウ</t>
    </rPh>
    <rPh sb="141" eb="143">
      <t>ヨテイ</t>
    </rPh>
    <phoneticPr fontId="4"/>
  </si>
  <si>
    <t xml:space="preserve"> 南関町では、水道事業の規模が小さく、簡易水道事業及び飲料水供給施設等を含めた水道供給率は、町全体の9％程度である。
 事業規模が小さく、財政的にも厳しい状況にあり、施設の修繕や更新時期を迎えることになると更に厳しい経営状況が予想される。年々と給水人口が減少している状況を考えると、飲料水供給施設への移行を含めて料金体系や維持管理の検討が必要と考える。
 現在の水道事業　1箇所
 給水件数　34件
 給水人口　89人</t>
    <rPh sb="1" eb="4">
      <t>ナンカンマチ</t>
    </rPh>
    <rPh sb="7" eb="9">
      <t>スイドウ</t>
    </rPh>
    <rPh sb="9" eb="11">
      <t>ジギョウ</t>
    </rPh>
    <rPh sb="12" eb="14">
      <t>キボ</t>
    </rPh>
    <rPh sb="15" eb="16">
      <t>チイ</t>
    </rPh>
    <rPh sb="19" eb="21">
      <t>カンイ</t>
    </rPh>
    <rPh sb="21" eb="23">
      <t>スイドウ</t>
    </rPh>
    <rPh sb="23" eb="25">
      <t>ジギョウ</t>
    </rPh>
    <rPh sb="25" eb="26">
      <t>オヨ</t>
    </rPh>
    <rPh sb="27" eb="30">
      <t>インリョウスイ</t>
    </rPh>
    <rPh sb="30" eb="32">
      <t>キョウキュウ</t>
    </rPh>
    <rPh sb="32" eb="34">
      <t>シセツ</t>
    </rPh>
    <rPh sb="34" eb="35">
      <t>トウ</t>
    </rPh>
    <rPh sb="36" eb="37">
      <t>フク</t>
    </rPh>
    <rPh sb="39" eb="41">
      <t>スイドウ</t>
    </rPh>
    <rPh sb="41" eb="43">
      <t>キョウキュウ</t>
    </rPh>
    <rPh sb="43" eb="44">
      <t>リツ</t>
    </rPh>
    <rPh sb="46" eb="49">
      <t>マチゼンタイ</t>
    </rPh>
    <rPh sb="52" eb="54">
      <t>テイド</t>
    </rPh>
    <rPh sb="60" eb="62">
      <t>ジギョウ</t>
    </rPh>
    <rPh sb="62" eb="64">
      <t>キボ</t>
    </rPh>
    <rPh sb="65" eb="66">
      <t>チイ</t>
    </rPh>
    <rPh sb="69" eb="72">
      <t>ザイセイテキ</t>
    </rPh>
    <rPh sb="74" eb="75">
      <t>キビ</t>
    </rPh>
    <rPh sb="77" eb="79">
      <t>ジョウキョウ</t>
    </rPh>
    <rPh sb="83" eb="85">
      <t>シセツ</t>
    </rPh>
    <rPh sb="86" eb="88">
      <t>シュウゼン</t>
    </rPh>
    <rPh sb="89" eb="91">
      <t>コウシン</t>
    </rPh>
    <rPh sb="91" eb="93">
      <t>ジキ</t>
    </rPh>
    <rPh sb="94" eb="95">
      <t>ムカ</t>
    </rPh>
    <rPh sb="103" eb="104">
      <t>サラ</t>
    </rPh>
    <rPh sb="105" eb="106">
      <t>キビ</t>
    </rPh>
    <rPh sb="108" eb="110">
      <t>ケイエイ</t>
    </rPh>
    <rPh sb="110" eb="112">
      <t>ジョウキョウ</t>
    </rPh>
    <rPh sb="113" eb="115">
      <t>ヨソウ</t>
    </rPh>
    <rPh sb="119" eb="121">
      <t>ネンネン</t>
    </rPh>
    <rPh sb="122" eb="124">
      <t>キュウスイ</t>
    </rPh>
    <rPh sb="124" eb="126">
      <t>ジンコウ</t>
    </rPh>
    <rPh sb="127" eb="129">
      <t>ゲンショウ</t>
    </rPh>
    <rPh sb="133" eb="135">
      <t>ジョウキョウ</t>
    </rPh>
    <rPh sb="136" eb="137">
      <t>カンガ</t>
    </rPh>
    <rPh sb="141" eb="144">
      <t>インリョウスイ</t>
    </rPh>
    <rPh sb="144" eb="146">
      <t>キョウキュウ</t>
    </rPh>
    <rPh sb="146" eb="148">
      <t>シセツ</t>
    </rPh>
    <rPh sb="150" eb="152">
      <t>イコウ</t>
    </rPh>
    <rPh sb="153" eb="154">
      <t>フク</t>
    </rPh>
    <rPh sb="156" eb="158">
      <t>リョウキン</t>
    </rPh>
    <rPh sb="158" eb="160">
      <t>タイケイ</t>
    </rPh>
    <rPh sb="161" eb="163">
      <t>イジ</t>
    </rPh>
    <rPh sb="163" eb="165">
      <t>カンリ</t>
    </rPh>
    <rPh sb="166" eb="168">
      <t>ケントウ</t>
    </rPh>
    <rPh sb="169" eb="171">
      <t>ヒツヨウ</t>
    </rPh>
    <rPh sb="172" eb="173">
      <t>カンガ</t>
    </rPh>
    <rPh sb="179" eb="181">
      <t>ゲンザイ</t>
    </rPh>
    <rPh sb="182" eb="184">
      <t>スイドウ</t>
    </rPh>
    <rPh sb="184" eb="186">
      <t>ジギョウ</t>
    </rPh>
    <rPh sb="188" eb="190">
      <t>カショ</t>
    </rPh>
    <rPh sb="192" eb="194">
      <t>キュウスイ</t>
    </rPh>
    <rPh sb="194" eb="196">
      <t>ケンスウ</t>
    </rPh>
    <rPh sb="199" eb="200">
      <t>ケン</t>
    </rPh>
    <rPh sb="202" eb="204">
      <t>キュウスイ</t>
    </rPh>
    <rPh sb="204" eb="206">
      <t>ジンコウ</t>
    </rPh>
    <rPh sb="209" eb="210">
      <t>ニン</t>
    </rPh>
    <phoneticPr fontId="4"/>
  </si>
  <si>
    <t>　⑤料金回収率の低下及び①収益的収支比率、⑥給水原価の増加については、令和2年度に中間槽ポンプの修繕を行い、一般会計繰入金で賄っているため、大きな変動となっている。
 年々と簡易水道給水人口(計画人口180人規模)が減少しており、それに伴って料金収入も減少している。今後、簡易水道供給区域拡大の計画もない為、簡易水道供給人口の増加も見込めない状況である。
 (給水人口の推移)
 H27年度　100人
 H28年度　102人
 H29年度　101人
 H30年度　 93人
 R 1年度　 90人
 R 2年度　 89人
 現在、維持管理費用を料金収入で賄えておらず、R2年度に策定した経営戦略に基づいて、料金体系や維持管理費の削減について検討を行っていく。</t>
    <rPh sb="2" eb="4">
      <t>リョウキン</t>
    </rPh>
    <rPh sb="4" eb="6">
      <t>カイシュウ</t>
    </rPh>
    <rPh sb="6" eb="7">
      <t>リツ</t>
    </rPh>
    <rPh sb="8" eb="10">
      <t>テイカ</t>
    </rPh>
    <rPh sb="10" eb="11">
      <t>オヨ</t>
    </rPh>
    <rPh sb="13" eb="16">
      <t>シュウエキテキ</t>
    </rPh>
    <rPh sb="16" eb="18">
      <t>シュウシ</t>
    </rPh>
    <rPh sb="18" eb="20">
      <t>ヒリツ</t>
    </rPh>
    <rPh sb="22" eb="24">
      <t>キュウスイ</t>
    </rPh>
    <rPh sb="24" eb="26">
      <t>ゲンカ</t>
    </rPh>
    <rPh sb="27" eb="29">
      <t>ゾウカ</t>
    </rPh>
    <rPh sb="35" eb="37">
      <t>レイワ</t>
    </rPh>
    <rPh sb="38" eb="40">
      <t>ネンド</t>
    </rPh>
    <rPh sb="41" eb="43">
      <t>チュウカン</t>
    </rPh>
    <rPh sb="43" eb="44">
      <t>ソウ</t>
    </rPh>
    <rPh sb="48" eb="50">
      <t>シュウゼン</t>
    </rPh>
    <rPh sb="51" eb="52">
      <t>オコナ</t>
    </rPh>
    <rPh sb="54" eb="56">
      <t>イッパン</t>
    </rPh>
    <rPh sb="56" eb="58">
      <t>カイケイ</t>
    </rPh>
    <rPh sb="58" eb="60">
      <t>クリイレ</t>
    </rPh>
    <rPh sb="60" eb="61">
      <t>キン</t>
    </rPh>
    <rPh sb="62" eb="63">
      <t>マカナ</t>
    </rPh>
    <rPh sb="70" eb="71">
      <t>オオ</t>
    </rPh>
    <rPh sb="73" eb="75">
      <t>ヘンドウ</t>
    </rPh>
    <rPh sb="84" eb="86">
      <t>ネンネン</t>
    </rPh>
    <rPh sb="87" eb="89">
      <t>カンイ</t>
    </rPh>
    <rPh sb="89" eb="91">
      <t>スイドウ</t>
    </rPh>
    <rPh sb="91" eb="93">
      <t>キュウスイ</t>
    </rPh>
    <rPh sb="93" eb="95">
      <t>ジンコウ</t>
    </rPh>
    <rPh sb="96" eb="98">
      <t>ケイカク</t>
    </rPh>
    <rPh sb="98" eb="100">
      <t>ジンコウ</t>
    </rPh>
    <rPh sb="103" eb="104">
      <t>ニン</t>
    </rPh>
    <rPh sb="104" eb="106">
      <t>キボ</t>
    </rPh>
    <rPh sb="108" eb="110">
      <t>ゲンショウ</t>
    </rPh>
    <rPh sb="118" eb="119">
      <t>トモナ</t>
    </rPh>
    <rPh sb="121" eb="123">
      <t>リョウキン</t>
    </rPh>
    <rPh sb="123" eb="125">
      <t>シュウニュウ</t>
    </rPh>
    <rPh sb="126" eb="128">
      <t>ゲンショウ</t>
    </rPh>
    <rPh sb="133" eb="135">
      <t>コンゴ</t>
    </rPh>
    <rPh sb="136" eb="138">
      <t>カンイ</t>
    </rPh>
    <rPh sb="138" eb="140">
      <t>スイドウ</t>
    </rPh>
    <rPh sb="140" eb="142">
      <t>キョウキュウ</t>
    </rPh>
    <rPh sb="142" eb="144">
      <t>クイキ</t>
    </rPh>
    <rPh sb="144" eb="146">
      <t>カクダイ</t>
    </rPh>
    <rPh sb="147" eb="149">
      <t>ケイカク</t>
    </rPh>
    <rPh sb="152" eb="153">
      <t>タメ</t>
    </rPh>
    <rPh sb="154" eb="156">
      <t>カンイ</t>
    </rPh>
    <rPh sb="156" eb="158">
      <t>スイドウ</t>
    </rPh>
    <rPh sb="158" eb="160">
      <t>キョウキュウ</t>
    </rPh>
    <rPh sb="160" eb="162">
      <t>ジンコウ</t>
    </rPh>
    <rPh sb="163" eb="165">
      <t>ゾウカ</t>
    </rPh>
    <rPh sb="166" eb="168">
      <t>ミコ</t>
    </rPh>
    <rPh sb="171" eb="173">
      <t>ジョウキョウ</t>
    </rPh>
    <rPh sb="181" eb="183">
      <t>キュウスイ</t>
    </rPh>
    <rPh sb="183" eb="185">
      <t>ジンコウ</t>
    </rPh>
    <rPh sb="186" eb="188">
      <t>スイイ</t>
    </rPh>
    <rPh sb="194" eb="196">
      <t>ネンド</t>
    </rPh>
    <rPh sb="200" eb="201">
      <t>ニン</t>
    </rPh>
    <rPh sb="206" eb="208">
      <t>ネンド</t>
    </rPh>
    <rPh sb="212" eb="213">
      <t>ニン</t>
    </rPh>
    <rPh sb="218" eb="220">
      <t>ネンド</t>
    </rPh>
    <rPh sb="224" eb="225">
      <t>ニン</t>
    </rPh>
    <rPh sb="230" eb="232">
      <t>ネンド</t>
    </rPh>
    <rPh sb="236" eb="237">
      <t>ニン</t>
    </rPh>
    <rPh sb="242" eb="244">
      <t>ネンド</t>
    </rPh>
    <rPh sb="248" eb="249">
      <t>ニン</t>
    </rPh>
    <rPh sb="254" eb="256">
      <t>ネンド</t>
    </rPh>
    <rPh sb="260" eb="261">
      <t>ニン</t>
    </rPh>
    <rPh sb="264" eb="266">
      <t>ゲンザイ</t>
    </rPh>
    <rPh sb="267" eb="269">
      <t>イジ</t>
    </rPh>
    <rPh sb="269" eb="271">
      <t>カンリ</t>
    </rPh>
    <rPh sb="271" eb="273">
      <t>ヒヨウ</t>
    </rPh>
    <rPh sb="274" eb="276">
      <t>リョウキン</t>
    </rPh>
    <rPh sb="276" eb="278">
      <t>シュウニュウ</t>
    </rPh>
    <rPh sb="279" eb="280">
      <t>マカナ</t>
    </rPh>
    <rPh sb="288" eb="290">
      <t>ネンド</t>
    </rPh>
    <rPh sb="291" eb="293">
      <t>サクテイ</t>
    </rPh>
    <rPh sb="295" eb="297">
      <t>ケイエイ</t>
    </rPh>
    <rPh sb="297" eb="299">
      <t>センリャク</t>
    </rPh>
    <rPh sb="300" eb="301">
      <t>モト</t>
    </rPh>
    <rPh sb="305" eb="307">
      <t>リョウキン</t>
    </rPh>
    <rPh sb="307" eb="309">
      <t>タイケイ</t>
    </rPh>
    <rPh sb="310" eb="312">
      <t>イジ</t>
    </rPh>
    <rPh sb="312" eb="315">
      <t>カンリヒ</t>
    </rPh>
    <rPh sb="316" eb="318">
      <t>サクゲン</t>
    </rPh>
    <rPh sb="322" eb="324">
      <t>ケントウ</t>
    </rPh>
    <rPh sb="325" eb="32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</si>
</sst>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24-4D23-92FC-0EF8297AB69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9324-4D23-92FC-0EF8297AB69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40.700000000000003</c:v>
                </c:pt>
                <c:pt idx="1">
                  <c:v>42.17</c:v>
                </c:pt>
                <c:pt idx="2">
                  <c:v>41.96</c:v>
                </c:pt>
                <c:pt idx="3">
                  <c:v>41.87</c:v>
                </c:pt>
                <c:pt idx="4">
                  <c:v>42.61</c:v>
                </c:pt>
              </c:numCache>
            </c:numRef>
          </c:val>
          <c:extLst>
            <c:ext xmlns:c16="http://schemas.microsoft.com/office/drawing/2014/chart" uri="{C3380CC4-5D6E-409C-BE32-E72D297353CC}">
              <c16:uniqueId val="{00000000-83E0-4BEF-9748-F034C55F127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83E0-4BEF-9748-F034C55F127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99.02</c:v>
                </c:pt>
                <c:pt idx="1">
                  <c:v>96.63</c:v>
                </c:pt>
                <c:pt idx="2">
                  <c:v>100</c:v>
                </c:pt>
                <c:pt idx="3">
                  <c:v>100</c:v>
                </c:pt>
                <c:pt idx="4">
                  <c:v>100</c:v>
                </c:pt>
              </c:numCache>
            </c:numRef>
          </c:val>
          <c:extLst>
            <c:ext xmlns:c16="http://schemas.microsoft.com/office/drawing/2014/chart" uri="{C3380CC4-5D6E-409C-BE32-E72D297353CC}">
              <c16:uniqueId val="{00000000-A84B-48B2-A553-1872D2B945B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A84B-48B2-A553-1872D2B945B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69.52</c:v>
                </c:pt>
                <c:pt idx="1">
                  <c:v>69.03</c:v>
                </c:pt>
                <c:pt idx="2">
                  <c:v>67.75</c:v>
                </c:pt>
                <c:pt idx="3">
                  <c:v>65.78</c:v>
                </c:pt>
                <c:pt idx="4">
                  <c:v>80.72</c:v>
                </c:pt>
              </c:numCache>
            </c:numRef>
          </c:val>
          <c:extLst>
            <c:ext xmlns:c16="http://schemas.microsoft.com/office/drawing/2014/chart" uri="{C3380CC4-5D6E-409C-BE32-E72D297353CC}">
              <c16:uniqueId val="{00000000-1CA6-4A60-90AD-F284736AC59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1CA6-4A60-90AD-F284736AC59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49-4F10-97AB-C3C0CC5F4A0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49-4F10-97AB-C3C0CC5F4A0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EA-459A-99C5-B7428AEBFA7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EA-459A-99C5-B7428AEBFA7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90-4E3B-B8AD-8873FD8FFF7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90-4E3B-B8AD-8873FD8FFF7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E8-4144-A1C1-D64860E8F4B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E8-4144-A1C1-D64860E8F4B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994.75</c:v>
                </c:pt>
                <c:pt idx="1">
                  <c:v>894.7</c:v>
                </c:pt>
                <c:pt idx="2">
                  <c:v>780.18</c:v>
                </c:pt>
                <c:pt idx="3">
                  <c:v>663.15</c:v>
                </c:pt>
                <c:pt idx="4">
                  <c:v>550.92999999999995</c:v>
                </c:pt>
              </c:numCache>
            </c:numRef>
          </c:val>
          <c:extLst>
            <c:ext xmlns:c16="http://schemas.microsoft.com/office/drawing/2014/chart" uri="{C3380CC4-5D6E-409C-BE32-E72D297353CC}">
              <c16:uniqueId val="{00000000-835F-4327-A640-5EDEB313023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835F-4327-A640-5EDEB313023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32.76</c:v>
                </c:pt>
                <c:pt idx="1">
                  <c:v>32.31</c:v>
                </c:pt>
                <c:pt idx="2">
                  <c:v>33.200000000000003</c:v>
                </c:pt>
                <c:pt idx="3">
                  <c:v>34.909999999999997</c:v>
                </c:pt>
                <c:pt idx="4">
                  <c:v>19.38</c:v>
                </c:pt>
              </c:numCache>
            </c:numRef>
          </c:val>
          <c:extLst>
            <c:ext xmlns:c16="http://schemas.microsoft.com/office/drawing/2014/chart" uri="{C3380CC4-5D6E-409C-BE32-E72D297353CC}">
              <c16:uniqueId val="{00000000-0A82-4772-8825-DA0FAAD261C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0A82-4772-8825-DA0FAAD261C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541.54999999999995</c:v>
                </c:pt>
                <c:pt idx="1">
                  <c:v>545.26</c:v>
                </c:pt>
                <c:pt idx="2">
                  <c:v>525.63</c:v>
                </c:pt>
                <c:pt idx="3">
                  <c:v>511.96</c:v>
                </c:pt>
                <c:pt idx="4">
                  <c:v>926.53</c:v>
                </c:pt>
              </c:numCache>
            </c:numRef>
          </c:val>
          <c:extLst>
            <c:ext xmlns:c16="http://schemas.microsoft.com/office/drawing/2014/chart" uri="{C3380CC4-5D6E-409C-BE32-E72D297353CC}">
              <c16:uniqueId val="{00000000-265E-41AD-928D-C66D08C4240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265E-41AD-928D-C66D08C4240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南関町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9450</v>
      </c>
      <c r="AM8" s="67"/>
      <c r="AN8" s="67"/>
      <c r="AO8" s="67"/>
      <c r="AP8" s="67"/>
      <c r="AQ8" s="67"/>
      <c r="AR8" s="67"/>
      <c r="AS8" s="67"/>
      <c r="AT8" s="66">
        <f>データ!$S$6</f>
        <v>68.92</v>
      </c>
      <c r="AU8" s="66"/>
      <c r="AV8" s="66"/>
      <c r="AW8" s="66"/>
      <c r="AX8" s="66"/>
      <c r="AY8" s="66"/>
      <c r="AZ8" s="66"/>
      <c r="BA8" s="66"/>
      <c r="BB8" s="66">
        <f>データ!$T$6</f>
        <v>137.12</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0.95</v>
      </c>
      <c r="Q10" s="66"/>
      <c r="R10" s="66"/>
      <c r="S10" s="66"/>
      <c r="T10" s="66"/>
      <c r="U10" s="66"/>
      <c r="V10" s="66"/>
      <c r="W10" s="67">
        <f>データ!$Q$6</f>
        <v>3300</v>
      </c>
      <c r="X10" s="67"/>
      <c r="Y10" s="67"/>
      <c r="Z10" s="67"/>
      <c r="AA10" s="67"/>
      <c r="AB10" s="67"/>
      <c r="AC10" s="67"/>
      <c r="AD10" s="2"/>
      <c r="AE10" s="2"/>
      <c r="AF10" s="2"/>
      <c r="AG10" s="2"/>
      <c r="AH10" s="2"/>
      <c r="AI10" s="2"/>
      <c r="AJ10" s="2"/>
      <c r="AK10" s="2"/>
      <c r="AL10" s="67">
        <f>データ!$U$6</f>
        <v>89</v>
      </c>
      <c r="AM10" s="67"/>
      <c r="AN10" s="67"/>
      <c r="AO10" s="67"/>
      <c r="AP10" s="67"/>
      <c r="AQ10" s="67"/>
      <c r="AR10" s="67"/>
      <c r="AS10" s="67"/>
      <c r="AT10" s="66">
        <f>データ!$V$6</f>
        <v>0.03</v>
      </c>
      <c r="AU10" s="66"/>
      <c r="AV10" s="66"/>
      <c r="AW10" s="66"/>
      <c r="AX10" s="66"/>
      <c r="AY10" s="66"/>
      <c r="AZ10" s="66"/>
      <c r="BA10" s="66"/>
      <c r="BB10" s="66">
        <f>データ!$W$6</f>
        <v>2966.67</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119</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jbOTO+r56MYSixAlJ2Wpn7YOT3yqFPhDxdmZCBoagwaAmIS9zgs7PvBZKLEIzkhw8dx+jH6VLpSHR8P9utgYlg==" saltValue="hl/VZgie8wIAEVcXVA7+x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433675</v>
      </c>
      <c r="D6" s="34">
        <f t="shared" si="3"/>
        <v>47</v>
      </c>
      <c r="E6" s="34">
        <f t="shared" si="3"/>
        <v>1</v>
      </c>
      <c r="F6" s="34">
        <f t="shared" si="3"/>
        <v>0</v>
      </c>
      <c r="G6" s="34">
        <f t="shared" si="3"/>
        <v>0</v>
      </c>
      <c r="H6" s="34" t="str">
        <f t="shared" si="3"/>
        <v>熊本県　南関町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0.95</v>
      </c>
      <c r="Q6" s="35">
        <f t="shared" si="3"/>
        <v>3300</v>
      </c>
      <c r="R6" s="35">
        <f t="shared" si="3"/>
        <v>9450</v>
      </c>
      <c r="S6" s="35">
        <f t="shared" si="3"/>
        <v>68.92</v>
      </c>
      <c r="T6" s="35">
        <f t="shared" si="3"/>
        <v>137.12</v>
      </c>
      <c r="U6" s="35">
        <f t="shared" si="3"/>
        <v>89</v>
      </c>
      <c r="V6" s="35">
        <f t="shared" si="3"/>
        <v>0.03</v>
      </c>
      <c r="W6" s="35">
        <f t="shared" si="3"/>
        <v>2966.67</v>
      </c>
      <c r="X6" s="36">
        <f>IF(X7="",NA(),X7)</f>
        <v>69.52</v>
      </c>
      <c r="Y6" s="36">
        <f t="shared" ref="Y6:AG6" si="4">IF(Y7="",NA(),Y7)</f>
        <v>69.03</v>
      </c>
      <c r="Z6" s="36">
        <f t="shared" si="4"/>
        <v>67.75</v>
      </c>
      <c r="AA6" s="36">
        <f t="shared" si="4"/>
        <v>65.78</v>
      </c>
      <c r="AB6" s="36">
        <f t="shared" si="4"/>
        <v>80.72</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994.75</v>
      </c>
      <c r="BF6" s="36">
        <f t="shared" ref="BF6:BN6" si="7">IF(BF7="",NA(),BF7)</f>
        <v>894.7</v>
      </c>
      <c r="BG6" s="36">
        <f t="shared" si="7"/>
        <v>780.18</v>
      </c>
      <c r="BH6" s="36">
        <f t="shared" si="7"/>
        <v>663.15</v>
      </c>
      <c r="BI6" s="36">
        <f t="shared" si="7"/>
        <v>550.92999999999995</v>
      </c>
      <c r="BJ6" s="36">
        <f t="shared" si="7"/>
        <v>1595.62</v>
      </c>
      <c r="BK6" s="36">
        <f t="shared" si="7"/>
        <v>1302.33</v>
      </c>
      <c r="BL6" s="36">
        <f t="shared" si="7"/>
        <v>1274.21</v>
      </c>
      <c r="BM6" s="36">
        <f t="shared" si="7"/>
        <v>1183.92</v>
      </c>
      <c r="BN6" s="36">
        <f t="shared" si="7"/>
        <v>1128.72</v>
      </c>
      <c r="BO6" s="35" t="str">
        <f>IF(BO7="","",IF(BO7="-","【-】","【"&amp;SUBSTITUTE(TEXT(BO7,"#,##0.00"),"-","△")&amp;"】"))</f>
        <v>【949.15】</v>
      </c>
      <c r="BP6" s="36">
        <f>IF(BP7="",NA(),BP7)</f>
        <v>32.76</v>
      </c>
      <c r="BQ6" s="36">
        <f t="shared" ref="BQ6:BY6" si="8">IF(BQ7="",NA(),BQ7)</f>
        <v>32.31</v>
      </c>
      <c r="BR6" s="36">
        <f t="shared" si="8"/>
        <v>33.200000000000003</v>
      </c>
      <c r="BS6" s="36">
        <f t="shared" si="8"/>
        <v>34.909999999999997</v>
      </c>
      <c r="BT6" s="36">
        <f t="shared" si="8"/>
        <v>19.38</v>
      </c>
      <c r="BU6" s="36">
        <f t="shared" si="8"/>
        <v>37.92</v>
      </c>
      <c r="BV6" s="36">
        <f t="shared" si="8"/>
        <v>40.89</v>
      </c>
      <c r="BW6" s="36">
        <f t="shared" si="8"/>
        <v>41.25</v>
      </c>
      <c r="BX6" s="36">
        <f t="shared" si="8"/>
        <v>42.5</v>
      </c>
      <c r="BY6" s="36">
        <f t="shared" si="8"/>
        <v>41.84</v>
      </c>
      <c r="BZ6" s="35" t="str">
        <f>IF(BZ7="","",IF(BZ7="-","【-】","【"&amp;SUBSTITUTE(TEXT(BZ7,"#,##0.00"),"-","△")&amp;"】"))</f>
        <v>【55.87】</v>
      </c>
      <c r="CA6" s="36">
        <f>IF(CA7="",NA(),CA7)</f>
        <v>541.54999999999995</v>
      </c>
      <c r="CB6" s="36">
        <f t="shared" ref="CB6:CJ6" si="9">IF(CB7="",NA(),CB7)</f>
        <v>545.26</v>
      </c>
      <c r="CC6" s="36">
        <f t="shared" si="9"/>
        <v>525.63</v>
      </c>
      <c r="CD6" s="36">
        <f t="shared" si="9"/>
        <v>511.96</v>
      </c>
      <c r="CE6" s="36">
        <f t="shared" si="9"/>
        <v>926.53</v>
      </c>
      <c r="CF6" s="36">
        <f t="shared" si="9"/>
        <v>423.18</v>
      </c>
      <c r="CG6" s="36">
        <f t="shared" si="9"/>
        <v>383.2</v>
      </c>
      <c r="CH6" s="36">
        <f t="shared" si="9"/>
        <v>383.25</v>
      </c>
      <c r="CI6" s="36">
        <f t="shared" si="9"/>
        <v>377.72</v>
      </c>
      <c r="CJ6" s="36">
        <f t="shared" si="9"/>
        <v>390.47</v>
      </c>
      <c r="CK6" s="35" t="str">
        <f>IF(CK7="","",IF(CK7="-","【-】","【"&amp;SUBSTITUTE(TEXT(CK7,"#,##0.00"),"-","△")&amp;"】"))</f>
        <v>【288.19】</v>
      </c>
      <c r="CL6" s="36">
        <f>IF(CL7="",NA(),CL7)</f>
        <v>40.700000000000003</v>
      </c>
      <c r="CM6" s="36">
        <f t="shared" ref="CM6:CU6" si="10">IF(CM7="",NA(),CM7)</f>
        <v>42.17</v>
      </c>
      <c r="CN6" s="36">
        <f t="shared" si="10"/>
        <v>41.96</v>
      </c>
      <c r="CO6" s="36">
        <f t="shared" si="10"/>
        <v>41.87</v>
      </c>
      <c r="CP6" s="36">
        <f t="shared" si="10"/>
        <v>42.61</v>
      </c>
      <c r="CQ6" s="36">
        <f t="shared" si="10"/>
        <v>46.9</v>
      </c>
      <c r="CR6" s="36">
        <f t="shared" si="10"/>
        <v>47.95</v>
      </c>
      <c r="CS6" s="36">
        <f t="shared" si="10"/>
        <v>48.26</v>
      </c>
      <c r="CT6" s="36">
        <f t="shared" si="10"/>
        <v>48.01</v>
      </c>
      <c r="CU6" s="36">
        <f t="shared" si="10"/>
        <v>49.08</v>
      </c>
      <c r="CV6" s="35" t="str">
        <f>IF(CV7="","",IF(CV7="-","【-】","【"&amp;SUBSTITUTE(TEXT(CV7,"#,##0.00"),"-","△")&amp;"】"))</f>
        <v>【56.31】</v>
      </c>
      <c r="CW6" s="36">
        <f>IF(CW7="",NA(),CW7)</f>
        <v>99.02</v>
      </c>
      <c r="CX6" s="36">
        <f t="shared" ref="CX6:DF6" si="11">IF(CX7="",NA(),CX7)</f>
        <v>96.63</v>
      </c>
      <c r="CY6" s="36">
        <f t="shared" si="11"/>
        <v>100</v>
      </c>
      <c r="CZ6" s="36">
        <f t="shared" si="11"/>
        <v>100</v>
      </c>
      <c r="DA6" s="36">
        <f t="shared" si="11"/>
        <v>100</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433675</v>
      </c>
      <c r="D7" s="38">
        <v>47</v>
      </c>
      <c r="E7" s="38">
        <v>1</v>
      </c>
      <c r="F7" s="38">
        <v>0</v>
      </c>
      <c r="G7" s="38">
        <v>0</v>
      </c>
      <c r="H7" s="38" t="s">
        <v>96</v>
      </c>
      <c r="I7" s="38" t="s">
        <v>97</v>
      </c>
      <c r="J7" s="38" t="s">
        <v>98</v>
      </c>
      <c r="K7" s="38" t="s">
        <v>99</v>
      </c>
      <c r="L7" s="38" t="s">
        <v>100</v>
      </c>
      <c r="M7" s="38" t="s">
        <v>101</v>
      </c>
      <c r="N7" s="39" t="s">
        <v>102</v>
      </c>
      <c r="O7" s="39" t="s">
        <v>103</v>
      </c>
      <c r="P7" s="39">
        <v>0.95</v>
      </c>
      <c r="Q7" s="39">
        <v>3300</v>
      </c>
      <c r="R7" s="39">
        <v>9450</v>
      </c>
      <c r="S7" s="39">
        <v>68.92</v>
      </c>
      <c r="T7" s="39">
        <v>137.12</v>
      </c>
      <c r="U7" s="39">
        <v>89</v>
      </c>
      <c r="V7" s="39">
        <v>0.03</v>
      </c>
      <c r="W7" s="39">
        <v>2966.67</v>
      </c>
      <c r="X7" s="39">
        <v>69.52</v>
      </c>
      <c r="Y7" s="39">
        <v>69.03</v>
      </c>
      <c r="Z7" s="39">
        <v>67.75</v>
      </c>
      <c r="AA7" s="39">
        <v>65.78</v>
      </c>
      <c r="AB7" s="39">
        <v>80.72</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994.75</v>
      </c>
      <c r="BF7" s="39">
        <v>894.7</v>
      </c>
      <c r="BG7" s="39">
        <v>780.18</v>
      </c>
      <c r="BH7" s="39">
        <v>663.15</v>
      </c>
      <c r="BI7" s="39">
        <v>550.92999999999995</v>
      </c>
      <c r="BJ7" s="39">
        <v>1595.62</v>
      </c>
      <c r="BK7" s="39">
        <v>1302.33</v>
      </c>
      <c r="BL7" s="39">
        <v>1274.21</v>
      </c>
      <c r="BM7" s="39">
        <v>1183.92</v>
      </c>
      <c r="BN7" s="39">
        <v>1128.72</v>
      </c>
      <c r="BO7" s="39">
        <v>949.15</v>
      </c>
      <c r="BP7" s="39">
        <v>32.76</v>
      </c>
      <c r="BQ7" s="39">
        <v>32.31</v>
      </c>
      <c r="BR7" s="39">
        <v>33.200000000000003</v>
      </c>
      <c r="BS7" s="39">
        <v>34.909999999999997</v>
      </c>
      <c r="BT7" s="39">
        <v>19.38</v>
      </c>
      <c r="BU7" s="39">
        <v>37.92</v>
      </c>
      <c r="BV7" s="39">
        <v>40.89</v>
      </c>
      <c r="BW7" s="39">
        <v>41.25</v>
      </c>
      <c r="BX7" s="39">
        <v>42.5</v>
      </c>
      <c r="BY7" s="39">
        <v>41.84</v>
      </c>
      <c r="BZ7" s="39">
        <v>55.87</v>
      </c>
      <c r="CA7" s="39">
        <v>541.54999999999995</v>
      </c>
      <c r="CB7" s="39">
        <v>545.26</v>
      </c>
      <c r="CC7" s="39">
        <v>525.63</v>
      </c>
      <c r="CD7" s="39">
        <v>511.96</v>
      </c>
      <c r="CE7" s="39">
        <v>926.53</v>
      </c>
      <c r="CF7" s="39">
        <v>423.18</v>
      </c>
      <c r="CG7" s="39">
        <v>383.2</v>
      </c>
      <c r="CH7" s="39">
        <v>383.25</v>
      </c>
      <c r="CI7" s="39">
        <v>377.72</v>
      </c>
      <c r="CJ7" s="39">
        <v>390.47</v>
      </c>
      <c r="CK7" s="39">
        <v>288.19</v>
      </c>
      <c r="CL7" s="39">
        <v>40.700000000000003</v>
      </c>
      <c r="CM7" s="39">
        <v>42.17</v>
      </c>
      <c r="CN7" s="39">
        <v>41.96</v>
      </c>
      <c r="CO7" s="39">
        <v>41.87</v>
      </c>
      <c r="CP7" s="39">
        <v>42.61</v>
      </c>
      <c r="CQ7" s="39">
        <v>46.9</v>
      </c>
      <c r="CR7" s="39">
        <v>47.95</v>
      </c>
      <c r="CS7" s="39">
        <v>48.26</v>
      </c>
      <c r="CT7" s="39">
        <v>48.01</v>
      </c>
      <c r="CU7" s="39">
        <v>49.08</v>
      </c>
      <c r="CV7" s="39">
        <v>56.31</v>
      </c>
      <c r="CW7" s="39">
        <v>99.02</v>
      </c>
      <c r="CX7" s="39">
        <v>96.63</v>
      </c>
      <c r="CY7" s="39">
        <v>100</v>
      </c>
      <c r="CZ7" s="39">
        <v>100</v>
      </c>
      <c r="DA7" s="39">
        <v>100</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112</v>
      </c>
      <c r="D13" t="s">
        <v>113</v>
      </c>
      <c r="E13" t="s">
        <v>114</v>
      </c>
      <c r="F13" t="s">
        <v>115</v>
      </c>
      <c r="G13" t="s">
        <v>116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2022-01-11T01:12:37Z</cp:lastPrinted>
  <dcterms:created xsi:type="dcterms:W3CDTF">2021-12-03T07:05:12Z</dcterms:created>
  <dcterms:modified xsi:type="dcterms:W3CDTF">2022-02-16T07:15:31Z</dcterms:modified>
  <cp:category/>
</cp:coreProperties>
</file>