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010 簡水\"/>
    </mc:Choice>
  </mc:AlternateContent>
  <workbookProtection workbookAlgorithmName="SHA-512" workbookHashValue="NQ4CDfvik+Jf8Kdi9fYodQ30lZcfLfwlxnosncPcme4ghKyPYb0az7ErElYEcTaZVhkGulk16w+Gzr5navv/IQ==" workbookSaltValue="PayMklZIyyFlKFma6UWsfg==" workbookSpinCount="100000" lockStructure="1"/>
  <bookViews>
    <workbookView xWindow="0" yWindow="0" windowWidth="20490" windowHeight="705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<sst xmlns="http://schemas.openxmlformats.org/spreadsheetml/2006/main" count="233" uniqueCount="116">
  <si>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</si>
  <si>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</si>
  <si>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</si>
  <si>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</si>
  <si>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</si>
  <si>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</si>
  <si>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</si>
  <si>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</si>
  <si>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</si>
  <si>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</si>
  <si>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</si>
  <si>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</si>
  <si>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</si>
  <si>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</si>
  <si>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</si>
  <si>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</si>
  <si>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</si>
  <si>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</si>
  <si>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</si>
  <si>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</si>
  <si>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</si>
  <si>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</si>
  <si>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</si>
  <si>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</si>
  <si>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</si>
  <si>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</si>
  <si>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</si>
  <si>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</si>
  <si>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</si>
  <si>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</si>
  <si>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</si>
  <si>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</si>
  <si>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</si>
  <si>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</si>
  <si>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</si>
  <si>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</si>
  <si>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</si>
  <si>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</si>
  <si>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</si>
  <si>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</si>
  <si>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</si>
  <si>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</si>
  <si>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</si>
  <si>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</si>
  <si>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</si>
  <si>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</si>
  <si>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</si>
  <si>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</si>
  <si>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</si>
  <si>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</si>
  <si>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</si>
  <si>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</si>
  <si>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</si>
  <si>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</si>
  <si>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</si>
  <si>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</si>
  <si>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</si>
  <si>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</si>
  <si>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</si>
  <si>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</si>
  <si>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</si>
  <si>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</si>
  <si>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</si>
  <si>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</si>
  <si>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</si>
  <si>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</si>
  <si>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</si>
  <si>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</si>
  <si>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</si>
  <si>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</si>
  <si>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</si>
  <si>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</si>
  <si>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</si>
  <si>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</si>
  <si>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</si>
  <si>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</si>
  <si>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</si>
  <si>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</si>
  <si>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</si>
  <si>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</si>
  <si>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</si>
  <si>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</si>
  <si>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</si>
  <si>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</si>
  <si>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</si>
  <si>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</si>
  <si>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</si>
  <si>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</si>
  <si>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</si>
  <si>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</si>
  <si>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</si>
  <si>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</si>
  <si>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</si>
  <si>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</si>
  <si>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</si>
  <si>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美里町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</si>
  <si>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</si>
  <si>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</si>
  <si>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</si>
  <si>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</si>
  <si>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</si>
  <si>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</si>
  <si>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</si>
  <si>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</si>
  <si>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</si>
  <si>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</si>
  <si>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</si>
  <si>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</si>
  <si>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</si>
  <si>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</si>
  <si>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</si>
  <si>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</si>
  <si>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</si>
  <si>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①収益的収支比率について、給水収益だけでは賄えていないため、一般会計からの繰入金に依存している状況である。今後は経費削減に努め、経営改善に向けた取り組みが必要である。
②該当数値なし。
③該当数値なし。
④企業債残高対事業規模比率について、地方債償還額の減少等により低くなっている。しかし、施設・管路の更新の必要性があることから、優先度等を考慮し計画的に進める必要がある。
⑤料金回収率について、給水収益のみで賄えておらず、一般会計からの繰入金により不足額を補填している状況であり、適切な料金収入の確保に努めていく必要がある。
⑥給水原価について、(R1決算)379.18円と比較して(R2決算)368.53円であり横ばい状態である。しかし依然として全国平均・類似団体平均と比較し高い数値であり、維持管理費等の削減に努力していく必要がある。
⑦施設利用率について、類似団体と比較すると高い割合だが、人口減少とともに利用率の低下が見込まれるため、施設規模の縮小等の検討を行う必要がある。
⑧有収率について、老朽化や凍結による漏水が増加傾向にあるため耐震管への更新を計画的に進めていく必要がある。</t>
    <rPh sb="13" eb="15">
      <t>キュウスイ</t>
    </rPh>
    <rPh sb="15" eb="17">
      <t>シュウエキ</t>
    </rPh>
    <rPh sb="21" eb="22">
      <t>マカナ</t>
    </rPh>
    <rPh sb="30" eb="32">
      <t>イッパン</t>
    </rPh>
    <rPh sb="32" eb="34">
      <t>カイケイ</t>
    </rPh>
    <rPh sb="37" eb="39">
      <t>クリイレ</t>
    </rPh>
    <rPh sb="39" eb="40">
      <t>キン</t>
    </rPh>
    <rPh sb="41" eb="43">
      <t>イゾン</t>
    </rPh>
    <rPh sb="47" eb="49">
      <t>ジョウキョウ</t>
    </rPh>
    <rPh sb="53" eb="55">
      <t>コンゴ</t>
    </rPh>
    <rPh sb="56" eb="58">
      <t>ケイヒ</t>
    </rPh>
    <rPh sb="58" eb="60">
      <t>サクゲン</t>
    </rPh>
    <rPh sb="61" eb="62">
      <t>ツト</t>
    </rPh>
    <rPh sb="64" eb="66">
      <t>ケイエイ</t>
    </rPh>
    <rPh sb="66" eb="68">
      <t>カイゼン</t>
    </rPh>
    <rPh sb="69" eb="70">
      <t>ム</t>
    </rPh>
    <rPh sb="72" eb="73">
      <t>ト</t>
    </rPh>
    <rPh sb="74" eb="75">
      <t>ク</t>
    </rPh>
    <rPh sb="77" eb="79">
      <t>ヒツヨウ</t>
    </rPh>
    <rPh sb="133" eb="134">
      <t>ヒク</t>
    </rPh>
    <rPh sb="168" eb="169">
      <t>トウ</t>
    </rPh>
    <rPh sb="170" eb="172">
      <t>コウリョ</t>
    </rPh>
    <rPh sb="173" eb="176">
      <t>ケイカクテキ</t>
    </rPh>
    <rPh sb="177" eb="178">
      <t>スス</t>
    </rPh>
    <rPh sb="180" eb="182">
      <t>ヒツヨウ</t>
    </rPh>
    <rPh sb="288" eb="290">
      <t>ヒカク</t>
    </rPh>
    <rPh sb="295" eb="297">
      <t>ケッサン</t>
    </rPh>
    <rPh sb="304" eb="305">
      <t>エン</t>
    </rPh>
    <rPh sb="308" eb="309">
      <t>ヨコ</t>
    </rPh>
    <rPh sb="311" eb="313">
      <t>ジョウタイ</t>
    </rPh>
    <rPh sb="372" eb="374">
      <t>シセツ</t>
    </rPh>
    <rPh sb="374" eb="376">
      <t>リヨウ</t>
    </rPh>
    <rPh sb="376" eb="377">
      <t>リツ</t>
    </rPh>
    <rPh sb="382" eb="384">
      <t>ルイジ</t>
    </rPh>
    <rPh sb="384" eb="386">
      <t>ダンタイ</t>
    </rPh>
    <rPh sb="387" eb="389">
      <t>ヒカク</t>
    </rPh>
    <rPh sb="392" eb="393">
      <t>タカ</t>
    </rPh>
    <rPh sb="394" eb="396">
      <t>ワリアイ</t>
    </rPh>
    <rPh sb="399" eb="401">
      <t>ジンコウ</t>
    </rPh>
    <rPh sb="401" eb="403">
      <t>ゲンショウ</t>
    </rPh>
    <rPh sb="407" eb="409">
      <t>リヨウ</t>
    </rPh>
    <rPh sb="409" eb="410">
      <t>リツ</t>
    </rPh>
    <rPh sb="411" eb="413">
      <t>テイカ</t>
    </rPh>
    <rPh sb="414" eb="416">
      <t>ミコ</t>
    </rPh>
    <rPh sb="422" eb="424">
      <t>シセツ</t>
    </rPh>
    <rPh sb="424" eb="426">
      <t>キボ</t>
    </rPh>
    <rPh sb="427" eb="429">
      <t>シュクショウ</t>
    </rPh>
    <rPh sb="429" eb="430">
      <t>トウ</t>
    </rPh>
    <rPh sb="431" eb="433">
      <t>ケントウ</t>
    </rPh>
    <rPh sb="434" eb="435">
      <t>オコナ</t>
    </rPh>
    <rPh sb="436" eb="438">
      <t>ヒツヨウ</t>
    </rPh>
    <rPh sb="444" eb="447">
      <t>ユウシュウリツ</t>
    </rPh>
    <rPh sb="452" eb="454">
      <t>ロウキュウ</t>
    </rPh>
    <rPh sb="456" eb="458">
      <t>トウケツ</t>
    </rPh>
    <rPh sb="461" eb="463">
      <t>ロウスイ</t>
    </rPh>
    <rPh sb="464" eb="466">
      <t>ゾウカ</t>
    </rPh>
    <rPh sb="466" eb="468">
      <t>ケイコウ</t>
    </rPh>
    <rPh sb="473" eb="475">
      <t>タイシン</t>
    </rPh>
    <rPh sb="475" eb="476">
      <t>カン</t>
    </rPh>
    <rPh sb="478" eb="480">
      <t>コウシン</t>
    </rPh>
    <rPh sb="481" eb="484">
      <t>ケイカクテキ</t>
    </rPh>
    <rPh sb="485" eb="486">
      <t>スス</t>
    </rPh>
    <rPh sb="490" eb="492">
      <t>ヒツヨウ</t>
    </rPh>
    <phoneticPr fontId="4"/>
  </si>
  <si>
    <t>①該当数値なし。
②該当数値なし。
③浄水場、配水池等の老朽化が進み、大幅な改修の必要性や漏水による修繕が増加している状況にある。施設・設備については計画的・効率的な更新を実施していく必要がある。また老朽管については管路更新整備計画を策定し、効率的な布設替えを行い安定的な給水確保を図る。</t>
    <rPh sb="1" eb="3">
      <t>ガイトウ</t>
    </rPh>
    <rPh sb="3" eb="5">
      <t>スウチ</t>
    </rPh>
    <rPh sb="10" eb="12">
      <t>ガイトウ</t>
    </rPh>
    <rPh sb="12" eb="14">
      <t>スウチ</t>
    </rPh>
    <rPh sb="26" eb="27">
      <t>トウ</t>
    </rPh>
    <phoneticPr fontId="4"/>
  </si>
  <si>
    <t xml:space="preserve">
給水人口の減少による料金収入の減、更には老朽施設の更新に伴う建設費及び維持管理費の増加により厳しい経営状況が続くと予想される。その中で、コスト削減や適切な施設規模での経営を行い、健全かつ効率的な経営に取り組んでいく。なお、平成29年3月に美里町簡易水道事業経営戦略を策定している。</t>
    <rPh sb="2" eb="4">
      <t>キュウスイ</t>
    </rPh>
    <rPh sb="4" eb="6">
      <t>ジンコウ</t>
    </rPh>
    <rPh sb="7" eb="9">
      <t>ゲンショウ</t>
    </rPh>
    <rPh sb="12" eb="14">
      <t>リョウキン</t>
    </rPh>
    <rPh sb="14" eb="16">
      <t>シュウニュウ</t>
    </rPh>
    <rPh sb="17" eb="18">
      <t>ゲン</t>
    </rPh>
    <rPh sb="19" eb="20">
      <t>サラ</t>
    </rPh>
    <rPh sb="22" eb="24">
      <t>ロウキュウ</t>
    </rPh>
    <rPh sb="24" eb="26">
      <t>シセツ</t>
    </rPh>
    <rPh sb="27" eb="29">
      <t>コウシン</t>
    </rPh>
    <rPh sb="30" eb="31">
      <t>トモナ</t>
    </rPh>
    <rPh sb="32" eb="35">
      <t>ケンセツヒ</t>
    </rPh>
    <rPh sb="35" eb="36">
      <t>オヨ</t>
    </rPh>
    <rPh sb="37" eb="39">
      <t>イジ</t>
    </rPh>
    <rPh sb="39" eb="42">
      <t>カンリヒ</t>
    </rPh>
    <rPh sb="43" eb="45">
      <t>ゾウカ</t>
    </rPh>
    <rPh sb="48" eb="49">
      <t>キビ</t>
    </rPh>
    <rPh sb="51" eb="53">
      <t>ケイエイ</t>
    </rPh>
    <rPh sb="53" eb="55">
      <t>ジョウキョウ</t>
    </rPh>
    <rPh sb="56" eb="57">
      <t>ツヅ</t>
    </rPh>
    <rPh sb="59" eb="61">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</si>
</sst>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0.7</c:v>
                </c:pt>
                <c:pt idx="4">
                  <c:v>0</c:v>
                </c:pt>
              </c:numCache>
            </c:numRef>
          </c:val>
          <c:extLst>
            <c:ext xmlns:c16="http://schemas.microsoft.com/office/drawing/2014/chart" uri="{C3380CC4-5D6E-409C-BE32-E72D297353CC}">
              <c16:uniqueId val="{00000000-B1ED-4782-8592-E1BB659FD81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0.53</c:v>
                </c:pt>
                <c:pt idx="3">
                  <c:v>0.71</c:v>
                </c:pt>
                <c:pt idx="4">
                  <c:v>0.72</c:v>
                </c:pt>
              </c:numCache>
            </c:numRef>
          </c:val>
          <c:smooth val="0"/>
          <c:extLst>
            <c:ext xmlns:c16="http://schemas.microsoft.com/office/drawing/2014/chart" uri="{C3380CC4-5D6E-409C-BE32-E72D297353CC}">
              <c16:uniqueId val="{00000001-B1ED-4782-8592-E1BB659FD81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67.48</c:v>
                </c:pt>
                <c:pt idx="1">
                  <c:v>68.53</c:v>
                </c:pt>
                <c:pt idx="2">
                  <c:v>67.459999999999994</c:v>
                </c:pt>
                <c:pt idx="3">
                  <c:v>72.75</c:v>
                </c:pt>
                <c:pt idx="4">
                  <c:v>76.92</c:v>
                </c:pt>
              </c:numCache>
            </c:numRef>
          </c:val>
          <c:extLst>
            <c:ext xmlns:c16="http://schemas.microsoft.com/office/drawing/2014/chart" uri="{C3380CC4-5D6E-409C-BE32-E72D297353CC}">
              <c16:uniqueId val="{00000000-CFB4-410D-AC32-39D06ED771D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57.3</c:v>
                </c:pt>
                <c:pt idx="2">
                  <c:v>56.76</c:v>
                </c:pt>
                <c:pt idx="3">
                  <c:v>56.04</c:v>
                </c:pt>
                <c:pt idx="4">
                  <c:v>58.52</c:v>
                </c:pt>
              </c:numCache>
            </c:numRef>
          </c:val>
          <c:smooth val="0"/>
          <c:extLst>
            <c:ext xmlns:c16="http://schemas.microsoft.com/office/drawing/2014/chart" uri="{C3380CC4-5D6E-409C-BE32-E72D297353CC}">
              <c16:uniqueId val="{00000001-CFB4-410D-AC32-39D06ED771D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77.09</c:v>
                </c:pt>
                <c:pt idx="1">
                  <c:v>80.87</c:v>
                </c:pt>
                <c:pt idx="2">
                  <c:v>78.89</c:v>
                </c:pt>
                <c:pt idx="3">
                  <c:v>83.55</c:v>
                </c:pt>
                <c:pt idx="4">
                  <c:v>80.81</c:v>
                </c:pt>
              </c:numCache>
            </c:numRef>
          </c:val>
          <c:extLst>
            <c:ext xmlns:c16="http://schemas.microsoft.com/office/drawing/2014/chart" uri="{C3380CC4-5D6E-409C-BE32-E72D297353CC}">
              <c16:uniqueId val="{00000000-4AD2-4505-917A-72334C7B930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72.42</c:v>
                </c:pt>
                <c:pt idx="2">
                  <c:v>73.069999999999993</c:v>
                </c:pt>
                <c:pt idx="3">
                  <c:v>72.78</c:v>
                </c:pt>
                <c:pt idx="4">
                  <c:v>71.33</c:v>
                </c:pt>
              </c:numCache>
            </c:numRef>
          </c:val>
          <c:smooth val="0"/>
          <c:extLst>
            <c:ext xmlns:c16="http://schemas.microsoft.com/office/drawing/2014/chart" uri="{C3380CC4-5D6E-409C-BE32-E72D297353CC}">
              <c16:uniqueId val="{00000001-4AD2-4505-917A-72334C7B930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68.28</c:v>
                </c:pt>
                <c:pt idx="1">
                  <c:v>68.48</c:v>
                </c:pt>
                <c:pt idx="2">
                  <c:v>66.14</c:v>
                </c:pt>
                <c:pt idx="3">
                  <c:v>85.51</c:v>
                </c:pt>
                <c:pt idx="4">
                  <c:v>86.07</c:v>
                </c:pt>
              </c:numCache>
            </c:numRef>
          </c:val>
          <c:extLst>
            <c:ext xmlns:c16="http://schemas.microsoft.com/office/drawing/2014/chart" uri="{C3380CC4-5D6E-409C-BE32-E72D297353CC}">
              <c16:uniqueId val="{00000000-4EAF-43AE-85A1-C7AE44C2C01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4EAF-43AE-85A1-C7AE44C2C01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53-4164-A4E6-74DE10774A1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53-4164-A4E6-74DE10774A1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B6-417F-ACB0-C27291B3D84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B6-417F-ACB0-C27291B3D84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9F-4BE2-87B9-EB9CABBCC5E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9F-4BE2-87B9-EB9CABBCC5E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73-4AC8-8210-FD517B585EE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73-4AC8-8210-FD517B585EE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1109.97</c:v>
                </c:pt>
                <c:pt idx="1">
                  <c:v>893.31</c:v>
                </c:pt>
                <c:pt idx="2">
                  <c:v>816.99</c:v>
                </c:pt>
                <c:pt idx="3">
                  <c:v>742.7</c:v>
                </c:pt>
                <c:pt idx="4">
                  <c:v>637</c:v>
                </c:pt>
              </c:numCache>
            </c:numRef>
          </c:val>
          <c:extLst>
            <c:ext xmlns:c16="http://schemas.microsoft.com/office/drawing/2014/chart" uri="{C3380CC4-5D6E-409C-BE32-E72D297353CC}">
              <c16:uniqueId val="{00000000-F0C4-4D0E-BF42-AF5515E8528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1061.58</c:v>
                </c:pt>
                <c:pt idx="2">
                  <c:v>1007.7</c:v>
                </c:pt>
                <c:pt idx="3">
                  <c:v>1018.52</c:v>
                </c:pt>
                <c:pt idx="4">
                  <c:v>949.61</c:v>
                </c:pt>
              </c:numCache>
            </c:numRef>
          </c:val>
          <c:smooth val="0"/>
          <c:extLst>
            <c:ext xmlns:c16="http://schemas.microsoft.com/office/drawing/2014/chart" uri="{C3380CC4-5D6E-409C-BE32-E72D297353CC}">
              <c16:uniqueId val="{00000001-F0C4-4D0E-BF42-AF5515E8528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45.06</c:v>
                </c:pt>
                <c:pt idx="1">
                  <c:v>48.88</c:v>
                </c:pt>
                <c:pt idx="2">
                  <c:v>52.18</c:v>
                </c:pt>
                <c:pt idx="3">
                  <c:v>57.24</c:v>
                </c:pt>
                <c:pt idx="4">
                  <c:v>58.6</c:v>
                </c:pt>
              </c:numCache>
            </c:numRef>
          </c:val>
          <c:extLst>
            <c:ext xmlns:c16="http://schemas.microsoft.com/office/drawing/2014/chart" uri="{C3380CC4-5D6E-409C-BE32-E72D297353CC}">
              <c16:uniqueId val="{00000000-3A7D-4413-AFCC-CF75F381B59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58.52</c:v>
                </c:pt>
                <c:pt idx="2">
                  <c:v>59.22</c:v>
                </c:pt>
                <c:pt idx="3">
                  <c:v>58.79</c:v>
                </c:pt>
                <c:pt idx="4">
                  <c:v>58.41</c:v>
                </c:pt>
              </c:numCache>
            </c:numRef>
          </c:val>
          <c:smooth val="0"/>
          <c:extLst>
            <c:ext xmlns:c16="http://schemas.microsoft.com/office/drawing/2014/chart" uri="{C3380CC4-5D6E-409C-BE32-E72D297353CC}">
              <c16:uniqueId val="{00000001-3A7D-4413-AFCC-CF75F381B59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463.59</c:v>
                </c:pt>
                <c:pt idx="1">
                  <c:v>445.47</c:v>
                </c:pt>
                <c:pt idx="2">
                  <c:v>416.56</c:v>
                </c:pt>
                <c:pt idx="3">
                  <c:v>379.18</c:v>
                </c:pt>
                <c:pt idx="4">
                  <c:v>368.53</c:v>
                </c:pt>
              </c:numCache>
            </c:numRef>
          </c:val>
          <c:extLst>
            <c:ext xmlns:c16="http://schemas.microsoft.com/office/drawing/2014/chart" uri="{C3380CC4-5D6E-409C-BE32-E72D297353CC}">
              <c16:uniqueId val="{00000000-5A11-44C6-A3E5-4FA8E295097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5A11-44C6-A3E5-4FA8E295097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美里町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9663</v>
      </c>
      <c r="AM8" s="51"/>
      <c r="AN8" s="51"/>
      <c r="AO8" s="51"/>
      <c r="AP8" s="51"/>
      <c r="AQ8" s="51"/>
      <c r="AR8" s="51"/>
      <c r="AS8" s="51"/>
      <c r="AT8" s="47">
        <f>データ!$S$6</f>
        <v>144</v>
      </c>
      <c r="AU8" s="47"/>
      <c r="AV8" s="47"/>
      <c r="AW8" s="47"/>
      <c r="AX8" s="47"/>
      <c r="AY8" s="47"/>
      <c r="AZ8" s="47"/>
      <c r="BA8" s="47"/>
      <c r="BB8" s="47">
        <f>データ!$T$6</f>
        <v>67.099999999999994</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47.74</v>
      </c>
      <c r="Q10" s="47"/>
      <c r="R10" s="47"/>
      <c r="S10" s="47"/>
      <c r="T10" s="47"/>
      <c r="U10" s="47"/>
      <c r="V10" s="47"/>
      <c r="W10" s="51">
        <f>データ!$Q$6</f>
        <v>3960</v>
      </c>
      <c r="X10" s="51"/>
      <c r="Y10" s="51"/>
      <c r="Z10" s="51"/>
      <c r="AA10" s="51"/>
      <c r="AB10" s="51"/>
      <c r="AC10" s="51"/>
      <c r="AD10" s="2"/>
      <c r="AE10" s="2"/>
      <c r="AF10" s="2"/>
      <c r="AG10" s="2"/>
      <c r="AH10" s="2"/>
      <c r="AI10" s="2"/>
      <c r="AJ10" s="2"/>
      <c r="AK10" s="2"/>
      <c r="AL10" s="51">
        <f>データ!$U$6</f>
        <v>4573</v>
      </c>
      <c r="AM10" s="51"/>
      <c r="AN10" s="51"/>
      <c r="AO10" s="51"/>
      <c r="AP10" s="51"/>
      <c r="AQ10" s="51"/>
      <c r="AR10" s="51"/>
      <c r="AS10" s="51"/>
      <c r="AT10" s="47">
        <f>データ!$V$6</f>
        <v>40.1</v>
      </c>
      <c r="AU10" s="47"/>
      <c r="AV10" s="47"/>
      <c r="AW10" s="47"/>
      <c r="AX10" s="47"/>
      <c r="AY10" s="47"/>
      <c r="AZ10" s="47"/>
      <c r="BA10" s="47"/>
      <c r="BB10" s="47">
        <f>データ!$W$6</f>
        <v>114.04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113</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jaY0B1d/vIdF36gQe4NOHZtXQOrSmh6Y+VUoG05QkP2bK6W1It+lj5ccnz4tureuX/mhRMupzgCKCi0c6LIk4Q==" saltValue="u4WD9m9QabffAAJHP3mGg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433489</v>
      </c>
      <c r="D6" s="34">
        <f t="shared" si="3"/>
        <v>47</v>
      </c>
      <c r="E6" s="34">
        <f t="shared" si="3"/>
        <v>1</v>
      </c>
      <c r="F6" s="34">
        <f t="shared" si="3"/>
        <v>0</v>
      </c>
      <c r="G6" s="34">
        <f t="shared" si="3"/>
        <v>0</v>
      </c>
      <c r="H6" s="34" t="str">
        <f t="shared" si="3"/>
        <v>熊本県　美里町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47.74</v>
      </c>
      <c r="Q6" s="35">
        <f t="shared" si="3"/>
        <v>3960</v>
      </c>
      <c r="R6" s="35">
        <f t="shared" si="3"/>
        <v>9663</v>
      </c>
      <c r="S6" s="35">
        <f t="shared" si="3"/>
        <v>144</v>
      </c>
      <c r="T6" s="35">
        <f t="shared" si="3"/>
        <v>67.099999999999994</v>
      </c>
      <c r="U6" s="35">
        <f t="shared" si="3"/>
        <v>4573</v>
      </c>
      <c r="V6" s="35">
        <f t="shared" si="3"/>
        <v>40.1</v>
      </c>
      <c r="W6" s="35">
        <f t="shared" si="3"/>
        <v>114.04</v>
      </c>
      <c r="X6" s="36">
        <f>IF(X7="",NA(),X7)</f>
        <v>68.28</v>
      </c>
      <c r="Y6" s="36">
        <f t="shared" ref="Y6:AG6" si="4">IF(Y7="",NA(),Y7)</f>
        <v>68.48</v>
      </c>
      <c r="Z6" s="36">
        <f t="shared" si="4"/>
        <v>66.14</v>
      </c>
      <c r="AA6" s="36">
        <f t="shared" si="4"/>
        <v>85.51</v>
      </c>
      <c r="AB6" s="36">
        <f t="shared" si="4"/>
        <v>86.07</v>
      </c>
      <c r="AC6" s="36">
        <f t="shared" si="4"/>
        <v>76.650000000000006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1109.97</v>
      </c>
      <c r="BF6" s="36">
        <f t="shared" ref="BF6:BN6" si="7">IF(BF7="",NA(),BF7)</f>
        <v>893.31</v>
      </c>
      <c r="BG6" s="36">
        <f t="shared" si="7"/>
        <v>816.99</v>
      </c>
      <c r="BH6" s="36">
        <f t="shared" si="7"/>
        <v>742.7</v>
      </c>
      <c r="BI6" s="36">
        <f t="shared" si="7"/>
        <v>637</v>
      </c>
      <c r="BJ6" s="36">
        <f t="shared" si="7"/>
        <v>1346.23</v>
      </c>
      <c r="BK6" s="36">
        <f t="shared" si="7"/>
        <v>1061.58</v>
      </c>
      <c r="BL6" s="36">
        <f t="shared" si="7"/>
        <v>1007.7</v>
      </c>
      <c r="BM6" s="36">
        <f t="shared" si="7"/>
        <v>1018.52</v>
      </c>
      <c r="BN6" s="36">
        <f t="shared" si="7"/>
        <v>949.61</v>
      </c>
      <c r="BO6" s="35" t="str">
        <f>IF(BO7="","",IF(BO7="-","【-】","【"&amp;SUBSTITUTE(TEXT(BO7,"#,##0.00"),"-","△")&amp;"】"))</f>
        <v>【949.15】</v>
      </c>
      <c r="BP6" s="36">
        <f>IF(BP7="",NA(),BP7)</f>
        <v>45.06</v>
      </c>
      <c r="BQ6" s="36">
        <f t="shared" ref="BQ6:BY6" si="8">IF(BQ7="",NA(),BQ7)</f>
        <v>48.88</v>
      </c>
      <c r="BR6" s="36">
        <f t="shared" si="8"/>
        <v>52.18</v>
      </c>
      <c r="BS6" s="36">
        <f t="shared" si="8"/>
        <v>57.24</v>
      </c>
      <c r="BT6" s="36">
        <f t="shared" si="8"/>
        <v>58.6</v>
      </c>
      <c r="BU6" s="36">
        <f t="shared" si="8"/>
        <v>53.41</v>
      </c>
      <c r="BV6" s="36">
        <f t="shared" si="8"/>
        <v>58.52</v>
      </c>
      <c r="BW6" s="36">
        <f t="shared" si="8"/>
        <v>59.22</v>
      </c>
      <c r="BX6" s="36">
        <f t="shared" si="8"/>
        <v>58.79</v>
      </c>
      <c r="BY6" s="36">
        <f t="shared" si="8"/>
        <v>58.41</v>
      </c>
      <c r="BZ6" s="35" t="str">
        <f>IF(BZ7="","",IF(BZ7="-","【-】","【"&amp;SUBSTITUTE(TEXT(BZ7,"#,##0.00"),"-","△")&amp;"】"))</f>
        <v>【55.87】</v>
      </c>
      <c r="CA6" s="36">
        <f>IF(CA7="",NA(),CA7)</f>
        <v>463.59</v>
      </c>
      <c r="CB6" s="36">
        <f t="shared" ref="CB6:CJ6" si="9">IF(CB7="",NA(),CB7)</f>
        <v>445.47</v>
      </c>
      <c r="CC6" s="36">
        <f t="shared" si="9"/>
        <v>416.56</v>
      </c>
      <c r="CD6" s="36">
        <f t="shared" si="9"/>
        <v>379.18</v>
      </c>
      <c r="CE6" s="36">
        <f t="shared" si="9"/>
        <v>368.53</v>
      </c>
      <c r="CF6" s="36">
        <f t="shared" si="9"/>
        <v>277.39999999999998</v>
      </c>
      <c r="CG6" s="36">
        <f t="shared" si="9"/>
        <v>296.3</v>
      </c>
      <c r="CH6" s="36">
        <f t="shared" si="9"/>
        <v>292.89999999999998</v>
      </c>
      <c r="CI6" s="36">
        <f t="shared" si="9"/>
        <v>298.25</v>
      </c>
      <c r="CJ6" s="36">
        <f t="shared" si="9"/>
        <v>303.27999999999997</v>
      </c>
      <c r="CK6" s="35" t="str">
        <f>IF(CK7="","",IF(CK7="-","【-】","【"&amp;SUBSTITUTE(TEXT(CK7,"#,##0.00"),"-","△")&amp;"】"))</f>
        <v>【288.19】</v>
      </c>
      <c r="CL6" s="36">
        <f>IF(CL7="",NA(),CL7)</f>
        <v>67.48</v>
      </c>
      <c r="CM6" s="36">
        <f t="shared" ref="CM6:CU6" si="10">IF(CM7="",NA(),CM7)</f>
        <v>68.53</v>
      </c>
      <c r="CN6" s="36">
        <f t="shared" si="10"/>
        <v>67.459999999999994</v>
      </c>
      <c r="CO6" s="36">
        <f t="shared" si="10"/>
        <v>72.75</v>
      </c>
      <c r="CP6" s="36">
        <f t="shared" si="10"/>
        <v>76.92</v>
      </c>
      <c r="CQ6" s="36">
        <f t="shared" si="10"/>
        <v>56.19</v>
      </c>
      <c r="CR6" s="36">
        <f t="shared" si="10"/>
        <v>57.3</v>
      </c>
      <c r="CS6" s="36">
        <f t="shared" si="10"/>
        <v>56.76</v>
      </c>
      <c r="CT6" s="36">
        <f t="shared" si="10"/>
        <v>56.04</v>
      </c>
      <c r="CU6" s="36">
        <f t="shared" si="10"/>
        <v>58.52</v>
      </c>
      <c r="CV6" s="35" t="str">
        <f>IF(CV7="","",IF(CV7="-","【-】","【"&amp;SUBSTITUTE(TEXT(CV7,"#,##0.00"),"-","△")&amp;"】"))</f>
        <v>【56.31】</v>
      </c>
      <c r="CW6" s="36">
        <f>IF(CW7="",NA(),CW7)</f>
        <v>77.09</v>
      </c>
      <c r="CX6" s="36">
        <f t="shared" ref="CX6:DF6" si="11">IF(CX7="",NA(),CX7)</f>
        <v>80.87</v>
      </c>
      <c r="CY6" s="36">
        <f t="shared" si="11"/>
        <v>78.89</v>
      </c>
      <c r="CZ6" s="36">
        <f t="shared" si="11"/>
        <v>83.55</v>
      </c>
      <c r="DA6" s="36">
        <f t="shared" si="11"/>
        <v>80.81</v>
      </c>
      <c r="DB6" s="36">
        <f t="shared" si="11"/>
        <v>77.180000000000007</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0.7</v>
      </c>
      <c r="EH6" s="35">
        <f t="shared" si="14"/>
        <v>0</v>
      </c>
      <c r="EI6" s="36">
        <f t="shared" si="14"/>
        <v>0.8</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433489</v>
      </c>
      <c r="D7" s="38">
        <v>47</v>
      </c>
      <c r="E7" s="38">
        <v>1</v>
      </c>
      <c r="F7" s="38">
        <v>0</v>
      </c>
      <c r="G7" s="38">
        <v>0</v>
      </c>
      <c r="H7" s="38" t="s">
        <v>95</v>
      </c>
      <c r="I7" s="38" t="s">
        <v>96</v>
      </c>
      <c r="J7" s="38" t="s">
        <v>97</v>
      </c>
      <c r="K7" s="38" t="s">
        <v>98</v>
      </c>
      <c r="L7" s="38" t="s">
        <v>99</v>
      </c>
      <c r="M7" s="38" t="s">
        <v>100</v>
      </c>
      <c r="N7" s="39" t="s">
        <v>101</v>
      </c>
      <c r="O7" s="39" t="s">
        <v>102</v>
      </c>
      <c r="P7" s="39">
        <v>47.74</v>
      </c>
      <c r="Q7" s="39">
        <v>3960</v>
      </c>
      <c r="R7" s="39">
        <v>9663</v>
      </c>
      <c r="S7" s="39">
        <v>144</v>
      </c>
      <c r="T7" s="39">
        <v>67.099999999999994</v>
      </c>
      <c r="U7" s="39">
        <v>4573</v>
      </c>
      <c r="V7" s="39">
        <v>40.1</v>
      </c>
      <c r="W7" s="39">
        <v>114.04</v>
      </c>
      <c r="X7" s="39">
        <v>68.28</v>
      </c>
      <c r="Y7" s="39">
        <v>68.48</v>
      </c>
      <c r="Z7" s="39">
        <v>66.14</v>
      </c>
      <c r="AA7" s="39">
        <v>85.51</v>
      </c>
      <c r="AB7" s="39">
        <v>86.07</v>
      </c>
      <c r="AC7" s="39">
        <v>76.650000000000006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1109.97</v>
      </c>
      <c r="BF7" s="39">
        <v>893.31</v>
      </c>
      <c r="BG7" s="39">
        <v>816.99</v>
      </c>
      <c r="BH7" s="39">
        <v>742.7</v>
      </c>
      <c r="BI7" s="39">
        <v>637</v>
      </c>
      <c r="BJ7" s="39">
        <v>1346.23</v>
      </c>
      <c r="BK7" s="39">
        <v>1061.58</v>
      </c>
      <c r="BL7" s="39">
        <v>1007.7</v>
      </c>
      <c r="BM7" s="39">
        <v>1018.52</v>
      </c>
      <c r="BN7" s="39">
        <v>949.61</v>
      </c>
      <c r="BO7" s="39">
        <v>949.15</v>
      </c>
      <c r="BP7" s="39">
        <v>45.06</v>
      </c>
      <c r="BQ7" s="39">
        <v>48.88</v>
      </c>
      <c r="BR7" s="39">
        <v>52.18</v>
      </c>
      <c r="BS7" s="39">
        <v>57.24</v>
      </c>
      <c r="BT7" s="39">
        <v>58.6</v>
      </c>
      <c r="BU7" s="39">
        <v>53.41</v>
      </c>
      <c r="BV7" s="39">
        <v>58.52</v>
      </c>
      <c r="BW7" s="39">
        <v>59.22</v>
      </c>
      <c r="BX7" s="39">
        <v>58.79</v>
      </c>
      <c r="BY7" s="39">
        <v>58.41</v>
      </c>
      <c r="BZ7" s="39">
        <v>55.87</v>
      </c>
      <c r="CA7" s="39">
        <v>463.59</v>
      </c>
      <c r="CB7" s="39">
        <v>445.47</v>
      </c>
      <c r="CC7" s="39">
        <v>416.56</v>
      </c>
      <c r="CD7" s="39">
        <v>379.18</v>
      </c>
      <c r="CE7" s="39">
        <v>368.53</v>
      </c>
      <c r="CF7" s="39">
        <v>277.39999999999998</v>
      </c>
      <c r="CG7" s="39">
        <v>296.3</v>
      </c>
      <c r="CH7" s="39">
        <v>292.89999999999998</v>
      </c>
      <c r="CI7" s="39">
        <v>298.25</v>
      </c>
      <c r="CJ7" s="39">
        <v>303.27999999999997</v>
      </c>
      <c r="CK7" s="39">
        <v>288.19</v>
      </c>
      <c r="CL7" s="39">
        <v>67.48</v>
      </c>
      <c r="CM7" s="39">
        <v>68.53</v>
      </c>
      <c r="CN7" s="39">
        <v>67.459999999999994</v>
      </c>
      <c r="CO7" s="39">
        <v>72.75</v>
      </c>
      <c r="CP7" s="39">
        <v>76.92</v>
      </c>
      <c r="CQ7" s="39">
        <v>56.19</v>
      </c>
      <c r="CR7" s="39">
        <v>57.3</v>
      </c>
      <c r="CS7" s="39">
        <v>56.76</v>
      </c>
      <c r="CT7" s="39">
        <v>56.04</v>
      </c>
      <c r="CU7" s="39">
        <v>58.52</v>
      </c>
      <c r="CV7" s="39">
        <v>56.31</v>
      </c>
      <c r="CW7" s="39">
        <v>77.09</v>
      </c>
      <c r="CX7" s="39">
        <v>80.87</v>
      </c>
      <c r="CY7" s="39">
        <v>78.89</v>
      </c>
      <c r="CZ7" s="39">
        <v>83.55</v>
      </c>
      <c r="DA7" s="39">
        <v>80.81</v>
      </c>
      <c r="DB7" s="39">
        <v>77.180000000000007</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0.7</v>
      </c>
      <c r="EH7" s="39">
        <v>0</v>
      </c>
      <c r="EI7" s="39">
        <v>0.8</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2022-01-23T23:48:09Z</cp:lastPrinted>
  <dcterms:created xsi:type="dcterms:W3CDTF">2021-12-03T07:05:10Z</dcterms:created>
  <dcterms:modified xsi:type="dcterms:W3CDTF">2022-02-16T07:14:36Z</dcterms:modified>
  <cp:category/>
</cp:coreProperties>
</file>