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適用事業\171 公共下水\"/>
    </mc:Choice>
  </mc:AlternateContent>
  <workbookProtection workbookAlgorithmName="SHA-512" workbookHashValue="fG3zigJZ2iYUr7kkfRxW8kJ11XOhGeLjzz8PSgqLveCJevMzxIrpoSsigG+JJN7VaFo9SE2dpbs2LrfsblV9aw==" workbookSaltValue="28mQRpY5aBZckk92bL9R7Q=="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S6" i="5"/>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L10" i="4"/>
  <c r="AD10" i="4"/>
  <c r="P10" i="4"/>
  <c r="B10" i="4"/>
  <c r="AT8" i="4"/>
  <c r="AL8" i="4"/>
  <c r="W8" i="4"/>
  <c r="I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<sst xmlns="http://schemas.openxmlformats.org/spreadsheetml/2006/main" count="319" uniqueCount="118">
  <si>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</si>
  <si>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</si>
  <si>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</si>
  <si>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</si>
  <si>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</si>
  <si>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</si>
  <si>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</si>
  <si>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</si>
  <si>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</si>
  <si>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</si>
  <si>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</si>
  <si>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</si>
  <si>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</si>
  <si>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</si>
  <si>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</si>
  <si>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</si>
  <si>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</si>
  <si>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</si>
  <si>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</si>
  <si>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</si>
  <si>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</si>
  <si>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</si>
  <si>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</si>
  <si>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</si>
  <si>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</si>
  <si>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</si>
  <si>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</si>
  <si>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</si>
  <si>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</si>
  <si>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</si>
  <si>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</si>
  <si>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</si>
  <si>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</si>
  <si>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</si>
  <si>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</si>
  <si>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</si>
  <si>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</si>
  <si>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</si>
  <si>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</si>
  <si>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</si>
  <si>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</si>
  <si>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</si>
  <si>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</si>
  <si>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</si>
  <si>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</si>
  <si>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</si>
  <si>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</si>
  <si>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</si>
  <si>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</si>
  <si>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</si>
  <si>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</si>
  <si>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</si>
  <si>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</si>
  <si>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</si>
  <si>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</si>
  <si>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</si>
  <si>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</si>
  <si>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</si>
  <si>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</si>
  <si>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</si>
  <si>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</si>
  <si>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</si>
  <si>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</si>
  <si>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</si>
  <si>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</si>
  <si>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</si>
  <si>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</si>
  <si>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</si>
  <si>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</si>
  <si>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</si>
  <si>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</si>
  <si>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</si>
  <si>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</si>
  <si>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</si>
  <si>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</si>
  <si>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</si>
  <si>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</si>
  <si>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</si>
  <si>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</si>
  <si>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</si>
  <si>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</si>
  <si>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</si>
  <si>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</si>
  <si>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</si>
  <si>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</si>
  <si>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</si>
  <si>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</si>
  <si>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</si>
  <si>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</si>
  <si>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</si>
  <si>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</si>
  <si>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</si>
  <si>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</si>
  <si>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</si>
  <si>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</si>
  <si>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</si>
  <si>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</si>
  <si>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</si>
  <si>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</si>
  <si>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</si>
  <si>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</si>
  <si>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</si>
  <si>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</si>
  <si>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</si>
  <si>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</si>
  <si>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</si>
  <si>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</si>
  <si>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</si>
  <si>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</si>
  <si>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</si>
  <si>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</si>
  <si>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</si>
  <si>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</si>
  <si>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</si>
  <si>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</si>
  <si>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各数値については、令和2年度より企業会計に移行しため、初回の数値となっている。
経営の健全性を示す経常収支比率は100％を達成しているが、使用料収入で必要経費を賄う指標である経費回収率は54.89％と100％を大きく下回っている。令和2年1月に使用料改定を行ったが、一般会計繰入金の収入で賄われている状況である。
　有収水量１㎥当たりの汚水処理に要した費用である汚水処理原価については類似団体値と比較して高くなっており、全体的に費用の改善をする必要がある。水洗化率は98.51％となっており、残りの未接続の世帯についても引き続き接続の促進を図る。</t>
    <rPh sb="1" eb="4">
      <t>カクスウチ</t>
    </rPh>
    <rPh sb="10" eb="12">
      <t>レイワ</t>
    </rPh>
    <rPh sb="13" eb="15">
      <t>ネンド</t>
    </rPh>
    <rPh sb="17" eb="19">
      <t>キギョウ</t>
    </rPh>
    <rPh sb="19" eb="21">
      <t>カイケイ</t>
    </rPh>
    <rPh sb="22" eb="24">
      <t>イコウ</t>
    </rPh>
    <rPh sb="28" eb="30">
      <t>ショカイ</t>
    </rPh>
    <rPh sb="31" eb="33">
      <t>スウチ</t>
    </rPh>
    <rPh sb="106" eb="107">
      <t>オオ</t>
    </rPh>
    <rPh sb="109" eb="111">
      <t>シタマワ</t>
    </rPh>
    <rPh sb="116" eb="118">
      <t>レイワ</t>
    </rPh>
    <rPh sb="119" eb="120">
      <t>ネン</t>
    </rPh>
    <rPh sb="121" eb="122">
      <t>ガツ</t>
    </rPh>
    <rPh sb="123" eb="126">
      <t>シヨウリョウ</t>
    </rPh>
    <rPh sb="126" eb="128">
      <t>カイテイ</t>
    </rPh>
    <rPh sb="129" eb="130">
      <t>オコナ</t>
    </rPh>
    <rPh sb="142" eb="144">
      <t>シュウニュウ</t>
    </rPh>
    <rPh sb="145" eb="146">
      <t>マカナ</t>
    </rPh>
    <rPh sb="151" eb="153">
      <t>ジョウキョウ</t>
    </rPh>
    <rPh sb="201" eb="204">
      <t>ゼンタイテキ</t>
    </rPh>
    <rPh sb="205" eb="207">
      <t>ヒヨウ</t>
    </rPh>
    <rPh sb="208" eb="210">
      <t>カイゼン</t>
    </rPh>
    <rPh sb="213" eb="215">
      <t>ヒツヨウ</t>
    </rPh>
    <phoneticPr fontId="4"/>
  </si>
  <si>
    <t>　処理場は、供用開始から27年が経ち水処理、汚泥処理施設等の設備の劣化による老朽化が進んでいる。平成28年度から、設備等の改築更新工事をおこなっており、今後もストックマネジメント計画に沿った改築更新工事をおこなっていく。
　管路についてもストックマネジメント計画に沿って、耐用年数に応じた管路の適正な維持管理をおこなっていく。</t>
    <rPh sb="132" eb="133">
      <t>ソ</t>
    </rPh>
    <phoneticPr fontId="4"/>
  </si>
  <si>
    <t xml:space="preserve"> 令和2年度に公営企業会計に移行したことにより今まで以上に高いコスト意識を持ち、老朽化が進んでいる処理場の長寿命化や管路更新工事をおこなっていく。
　水洗化率は既に高水準に達しており、今後の大幅な改善は見込めないため、より健全で効率的な下水道事業の運営を図る。
　また、公共下水道と農業集落排水の処理場の統合を進めていき、全体としての経営効率をより高める。</t>
    <rPh sb="127" eb="128">
      <t>ハカ</t>
    </rPh>
    <rPh sb="155" eb="15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</si>
</sst>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1.84</c:v>
                </c:pt>
              </c:numCache>
            </c:numRef>
          </c:val>
          <c:extLst>
            <c:ext xmlns:c16="http://schemas.microsoft.com/office/drawing/2014/chart" uri="{C3380CC4-5D6E-409C-BE32-E72D297353CC}">
              <c16:uniqueId val="{00000000-C12C-4E25-B4A6-2CF97EC641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C12C-4E25-B4A6-2CF97EC641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70.930000000000007</c:v>
                </c:pt>
              </c:numCache>
            </c:numRef>
          </c:val>
          <c:extLst>
            <c:ext xmlns:c16="http://schemas.microsoft.com/office/drawing/2014/chart" uri="{C3380CC4-5D6E-409C-BE32-E72D297353CC}">
              <c16:uniqueId val="{00000000-F822-40C7-B5C5-90F144D0578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F822-40C7-B5C5-90F144D0578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98.51</c:v>
                </c:pt>
              </c:numCache>
            </c:numRef>
          </c:val>
          <c:extLst>
            <c:ext xmlns:c16="http://schemas.microsoft.com/office/drawing/2014/chart" uri="{C3380CC4-5D6E-409C-BE32-E72D297353CC}">
              <c16:uniqueId val="{00000000-086E-4332-A64C-EA06F3DB2E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086E-4332-A64C-EA06F3DB2E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115.3</c:v>
                </c:pt>
              </c:numCache>
            </c:numRef>
          </c:val>
          <c:extLst>
            <c:ext xmlns:c16="http://schemas.microsoft.com/office/drawing/2014/chart" uri="{C3380CC4-5D6E-409C-BE32-E72D297353CC}">
              <c16:uniqueId val="{00000000-F1BD-45F7-8C52-78E608BA552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F1BD-45F7-8C52-78E608BA552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3.51</c:v>
                </c:pt>
              </c:numCache>
            </c:numRef>
          </c:val>
          <c:extLst>
            <c:ext xmlns:c16="http://schemas.microsoft.com/office/drawing/2014/chart" uri="{C3380CC4-5D6E-409C-BE32-E72D297353CC}">
              <c16:uniqueId val="{00000000-4A0D-49EB-8BC6-3E6A017389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4A0D-49EB-8BC6-3E6A017389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D9F-4825-81D2-3443C9A920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D9F-4825-81D2-3443C9A920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D33-4C5B-A8F0-4346166D32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AD33-4C5B-A8F0-4346166D32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63.98</c:v>
                </c:pt>
              </c:numCache>
            </c:numRef>
          </c:val>
          <c:extLst>
            <c:ext xmlns:c16="http://schemas.microsoft.com/office/drawing/2014/chart" uri="{C3380CC4-5D6E-409C-BE32-E72D297353CC}">
              <c16:uniqueId val="{00000000-595A-42E4-8C2E-46524598C9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595A-42E4-8C2E-46524598C9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568.72</c:v>
                </c:pt>
              </c:numCache>
            </c:numRef>
          </c:val>
          <c:extLst>
            <c:ext xmlns:c16="http://schemas.microsoft.com/office/drawing/2014/chart" uri="{C3380CC4-5D6E-409C-BE32-E72D297353CC}">
              <c16:uniqueId val="{00000000-D8AA-4C01-A1D9-B2657649C1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D8AA-4C01-A1D9-B2657649C1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54.89</c:v>
                </c:pt>
              </c:numCache>
            </c:numRef>
          </c:val>
          <c:extLst>
            <c:ext xmlns:c16="http://schemas.microsoft.com/office/drawing/2014/chart" uri="{C3380CC4-5D6E-409C-BE32-E72D297353CC}">
              <c16:uniqueId val="{00000000-49FE-46C7-8F2F-21D23431B72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49FE-46C7-8F2F-21D23431B72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281.70999999999998</c:v>
                </c:pt>
              </c:numCache>
            </c:numRef>
          </c:val>
          <c:extLst>
            <c:ext xmlns:c16="http://schemas.microsoft.com/office/drawing/2014/chart" uri="{C3380CC4-5D6E-409C-BE32-E72D297353CC}">
              <c16:uniqueId val="{00000000-8057-4A63-9D36-43FB5C39A02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8057-4A63-9D36-43FB5C39A02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益城町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33357</v>
      </c>
      <c r="AM8" s="51"/>
      <c r="AN8" s="51"/>
      <c r="AO8" s="51"/>
      <c r="AP8" s="51"/>
      <c r="AQ8" s="51"/>
      <c r="AR8" s="51"/>
      <c r="AS8" s="51"/>
      <c r="AT8" s="46">
        <f>データ!T6</f>
        <v>65.680000000000007</v>
      </c>
      <c r="AU8" s="46"/>
      <c r="AV8" s="46"/>
      <c r="AW8" s="46"/>
      <c r="AX8" s="46"/>
      <c r="AY8" s="46"/>
      <c r="AZ8" s="46"/>
      <c r="BA8" s="46"/>
      <c r="BB8" s="46">
        <f>データ!U6</f>
        <v>507.87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66.569999999999993</v>
      </c>
      <c r="J10" s="46"/>
      <c r="K10" s="46"/>
      <c r="L10" s="46"/>
      <c r="M10" s="46"/>
      <c r="N10" s="46"/>
      <c r="O10" s="46"/>
      <c r="P10" s="46">
        <f>データ!P6</f>
        <v>77.36</v>
      </c>
      <c r="Q10" s="46"/>
      <c r="R10" s="46"/>
      <c r="S10" s="46"/>
      <c r="T10" s="46"/>
      <c r="U10" s="46"/>
      <c r="V10" s="46"/>
      <c r="W10" s="46">
        <f>データ!Q6</f>
        <v>76.599999999999994</v>
      </c>
      <c r="X10" s="46"/>
      <c r="Y10" s="46"/>
      <c r="Z10" s="46"/>
      <c r="AA10" s="46"/>
      <c r="AB10" s="46"/>
      <c r="AC10" s="46"/>
      <c r="AD10" s="51">
        <f>データ!R6</f>
        <v>3284</v>
      </c>
      <c r="AE10" s="51"/>
      <c r="AF10" s="51"/>
      <c r="AG10" s="51"/>
      <c r="AH10" s="51"/>
      <c r="AI10" s="51"/>
      <c r="AJ10" s="51"/>
      <c r="AK10" s="2"/>
      <c r="AL10" s="51">
        <f>データ!V6</f>
        <v>25781</v>
      </c>
      <c r="AM10" s="51"/>
      <c r="AN10" s="51"/>
      <c r="AO10" s="51"/>
      <c r="AP10" s="51"/>
      <c r="AQ10" s="51"/>
      <c r="AR10" s="51"/>
      <c r="AS10" s="51"/>
      <c r="AT10" s="46">
        <f>データ!W6</f>
        <v>5.24</v>
      </c>
      <c r="AU10" s="46"/>
      <c r="AV10" s="46"/>
      <c r="AW10" s="46"/>
      <c r="AX10" s="46"/>
      <c r="AY10" s="46"/>
      <c r="AZ10" s="46"/>
      <c r="BA10" s="46"/>
      <c r="BB10" s="46">
        <f>データ!X6</f>
        <v>4920.04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kMGAbOlEwnk2YeAcrid2PeOUBbiiHgytLW3KMtbHO4eUrrZfIspMCy1l5eWDXk4fnKf/ThGeJD6rcYQkQ5Www==" saltValue="BJilHVZJTY5FPC8EVBZ5u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434434</v>
      </c>
      <c r="D6" s="33">
        <f t="shared" si="3"/>
        <v>46</v>
      </c>
      <c r="E6" s="33">
        <f t="shared" si="3"/>
        <v>17</v>
      </c>
      <c r="F6" s="33">
        <f t="shared" si="3"/>
        <v>1</v>
      </c>
      <c r="G6" s="33">
        <f t="shared" si="3"/>
        <v>0</v>
      </c>
      <c r="H6" s="33" t="str">
        <f t="shared" si="3"/>
        <v>熊本県　益城町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66.569999999999993</v>
      </c>
      <c r="P6" s="34">
        <f t="shared" si="3"/>
        <v>77.36</v>
      </c>
      <c r="Q6" s="34">
        <f t="shared" si="3"/>
        <v>76.599999999999994</v>
      </c>
      <c r="R6" s="34">
        <f t="shared" si="3"/>
        <v>3284</v>
      </c>
      <c r="S6" s="34">
        <f t="shared" si="3"/>
        <v>33357</v>
      </c>
      <c r="T6" s="34">
        <f t="shared" si="3"/>
        <v>65.680000000000007</v>
      </c>
      <c r="U6" s="34">
        <f t="shared" si="3"/>
        <v>507.87</v>
      </c>
      <c r="V6" s="34">
        <f t="shared" si="3"/>
        <v>25781</v>
      </c>
      <c r="W6" s="34">
        <f t="shared" si="3"/>
        <v>5.24</v>
      </c>
      <c r="X6" s="34">
        <f t="shared" si="3"/>
        <v>4920.04</v>
      </c>
      <c r="Y6" s="35" t="str">
        <f>IF(Y7="",NA(),Y7)</f>
        <v>-</v>
      </c>
      <c r="Z6" s="35" t="str">
        <f t="shared" ref="Z6:AH6" si="4">IF(Z7="",NA(),Z7)</f>
        <v>-</v>
      </c>
      <c r="AA6" s="35" t="str">
        <f t="shared" si="4"/>
        <v>-</v>
      </c>
      <c r="AB6" s="35" t="str">
        <f t="shared" si="4"/>
        <v>-</v>
      </c>
      <c r="AC6" s="35">
        <f t="shared" si="4"/>
        <v>115.3</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63.98</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568.72</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54.89</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281.70999999999998</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70.930000000000007</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98.51</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3.51</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5">
        <f t="shared" si="14"/>
        <v>1.84</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434434</v>
      </c>
      <c r="D7" s="37">
        <v>46</v>
      </c>
      <c r="E7" s="37">
        <v>17</v>
      </c>
      <c r="F7" s="37">
        <v>1</v>
      </c>
      <c r="G7" s="37">
        <v>0</v>
      </c>
      <c r="H7" s="37" t="s">
        <v>96</v>
      </c>
      <c r="I7" s="37" t="s">
        <v>97</v>
      </c>
      <c r="J7" s="37" t="s">
        <v>98</v>
      </c>
      <c r="K7" s="37" t="s">
        <v>99</v>
      </c>
      <c r="L7" s="37" t="s">
        <v>100</v>
      </c>
      <c r="M7" s="37" t="s">
        <v>101</v>
      </c>
      <c r="N7" s="38" t="s">
        <v>102</v>
      </c>
      <c r="O7" s="38">
        <v>66.569999999999993</v>
      </c>
      <c r="P7" s="38">
        <v>77.36</v>
      </c>
      <c r="Q7" s="38">
        <v>76.599999999999994</v>
      </c>
      <c r="R7" s="38">
        <v>3284</v>
      </c>
      <c r="S7" s="38">
        <v>33357</v>
      </c>
      <c r="T7" s="38">
        <v>65.680000000000007</v>
      </c>
      <c r="U7" s="38">
        <v>507.87</v>
      </c>
      <c r="V7" s="38">
        <v>25781</v>
      </c>
      <c r="W7" s="38">
        <v>5.24</v>
      </c>
      <c r="X7" s="38">
        <v>4920.04</v>
      </c>
      <c r="Y7" s="38" t="s">
        <v>102</v>
      </c>
      <c r="Z7" s="38" t="s">
        <v>102</v>
      </c>
      <c r="AA7" s="38" t="s">
        <v>102</v>
      </c>
      <c r="AB7" s="38" t="s">
        <v>102</v>
      </c>
      <c r="AC7" s="38">
        <v>115.3</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63.98</v>
      </c>
      <c r="AZ7" s="38" t="s">
        <v>102</v>
      </c>
      <c r="BA7" s="38" t="s">
        <v>102</v>
      </c>
      <c r="BB7" s="38" t="s">
        <v>102</v>
      </c>
      <c r="BC7" s="38" t="s">
        <v>102</v>
      </c>
      <c r="BD7" s="38">
        <v>40.67</v>
      </c>
      <c r="BE7" s="38">
        <v>67.52</v>
      </c>
      <c r="BF7" s="38" t="s">
        <v>102</v>
      </c>
      <c r="BG7" s="38" t="s">
        <v>102</v>
      </c>
      <c r="BH7" s="38" t="s">
        <v>102</v>
      </c>
      <c r="BI7" s="38" t="s">
        <v>102</v>
      </c>
      <c r="BJ7" s="38">
        <v>568.72</v>
      </c>
      <c r="BK7" s="38" t="s">
        <v>102</v>
      </c>
      <c r="BL7" s="38" t="s">
        <v>102</v>
      </c>
      <c r="BM7" s="38" t="s">
        <v>102</v>
      </c>
      <c r="BN7" s="38" t="s">
        <v>102</v>
      </c>
      <c r="BO7" s="38">
        <v>1050.51</v>
      </c>
      <c r="BP7" s="38">
        <v>705.21</v>
      </c>
      <c r="BQ7" s="38" t="s">
        <v>102</v>
      </c>
      <c r="BR7" s="38" t="s">
        <v>102</v>
      </c>
      <c r="BS7" s="38" t="s">
        <v>102</v>
      </c>
      <c r="BT7" s="38" t="s">
        <v>102</v>
      </c>
      <c r="BU7" s="38">
        <v>54.89</v>
      </c>
      <c r="BV7" s="38" t="s">
        <v>102</v>
      </c>
      <c r="BW7" s="38" t="s">
        <v>102</v>
      </c>
      <c r="BX7" s="38" t="s">
        <v>102</v>
      </c>
      <c r="BY7" s="38" t="s">
        <v>102</v>
      </c>
      <c r="BZ7" s="38">
        <v>82.65</v>
      </c>
      <c r="CA7" s="38">
        <v>98.96</v>
      </c>
      <c r="CB7" s="38" t="s">
        <v>102</v>
      </c>
      <c r="CC7" s="38" t="s">
        <v>102</v>
      </c>
      <c r="CD7" s="38" t="s">
        <v>102</v>
      </c>
      <c r="CE7" s="38" t="s">
        <v>102</v>
      </c>
      <c r="CF7" s="38">
        <v>281.70999999999998</v>
      </c>
      <c r="CG7" s="38" t="s">
        <v>102</v>
      </c>
      <c r="CH7" s="38" t="s">
        <v>102</v>
      </c>
      <c r="CI7" s="38" t="s">
        <v>102</v>
      </c>
      <c r="CJ7" s="38" t="s">
        <v>102</v>
      </c>
      <c r="CK7" s="38">
        <v>186.3</v>
      </c>
      <c r="CL7" s="38">
        <v>134.52000000000001</v>
      </c>
      <c r="CM7" s="38" t="s">
        <v>102</v>
      </c>
      <c r="CN7" s="38" t="s">
        <v>102</v>
      </c>
      <c r="CO7" s="38" t="s">
        <v>102</v>
      </c>
      <c r="CP7" s="38" t="s">
        <v>102</v>
      </c>
      <c r="CQ7" s="38">
        <v>70.930000000000007</v>
      </c>
      <c r="CR7" s="38" t="s">
        <v>102</v>
      </c>
      <c r="CS7" s="38" t="s">
        <v>102</v>
      </c>
      <c r="CT7" s="38" t="s">
        <v>102</v>
      </c>
      <c r="CU7" s="38" t="s">
        <v>102</v>
      </c>
      <c r="CV7" s="38">
        <v>50.53</v>
      </c>
      <c r="CW7" s="38">
        <v>59.57</v>
      </c>
      <c r="CX7" s="38" t="s">
        <v>102</v>
      </c>
      <c r="CY7" s="38" t="s">
        <v>102</v>
      </c>
      <c r="CZ7" s="38" t="s">
        <v>102</v>
      </c>
      <c r="DA7" s="38" t="s">
        <v>102</v>
      </c>
      <c r="DB7" s="38">
        <v>98.51</v>
      </c>
      <c r="DC7" s="38" t="s">
        <v>102</v>
      </c>
      <c r="DD7" s="38" t="s">
        <v>102</v>
      </c>
      <c r="DE7" s="38" t="s">
        <v>102</v>
      </c>
      <c r="DF7" s="38" t="s">
        <v>102</v>
      </c>
      <c r="DG7" s="38">
        <v>82.08</v>
      </c>
      <c r="DH7" s="38">
        <v>95.57</v>
      </c>
      <c r="DI7" s="38" t="s">
        <v>102</v>
      </c>
      <c r="DJ7" s="38" t="s">
        <v>102</v>
      </c>
      <c r="DK7" s="38" t="s">
        <v>102</v>
      </c>
      <c r="DL7" s="38" t="s">
        <v>102</v>
      </c>
      <c r="DM7" s="38">
        <v>3.51</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1.84</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2022-01-24T02:01:35Z</cp:lastPrinted>
  <dcterms:created xsi:type="dcterms:W3CDTF">2021-12-03T07:19:34Z</dcterms:created>
  <dcterms:modified xsi:type="dcterms:W3CDTF">2022-02-16T06:44:45Z</dcterms:modified>
  <cp:category/>
</cp:coreProperties>
</file>