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２年度　決算\44 あさぎり町\下水道（法適）\"/>
    </mc:Choice>
  </mc:AlternateContent>
  <workbookProtection workbookAlgorithmName="SHA-512" workbookHashValue="vj4tWmY1A7D/h/sfMAPMr12+32y8BdjyPFWKacEITGwjm4jWTzJI+kKgP7sIZCmeRaocv+SGoPmQeeqBnj0Zqg==" workbookSaltValue="BLxM3U6GXcjHx5dr9AsO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<sst xmlns="http://schemas.openxmlformats.org/spreadsheetml/2006/main" count="320" uniqueCount="117">
  <si>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</si>
  <si>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</si>
  <si>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</si>
  <si>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</si>
  <si>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</si>
  <si>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</si>
  <si>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</si>
  <si>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</si>
  <si>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</si>
  <si>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</si>
  <si>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</si>
  <si>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</si>
  <si>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</si>
  <si>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</si>
  <si>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</si>
  <si>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</si>
  <si>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</si>
  <si>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</si>
  <si>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</si>
  <si>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</si>
  <si>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</si>
  <si>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</si>
  <si>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</si>
  <si>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</si>
  <si>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</si>
  <si>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</si>
  <si>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</si>
  <si>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</si>
  <si>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</si>
  <si>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</si>
  <si>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</si>
  <si>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</si>
  <si>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</si>
  <si>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</si>
  <si>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</si>
  <si>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</si>
  <si>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</si>
  <si>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</si>
  <si>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</si>
  <si>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</si>
  <si>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</si>
  <si>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</si>
  <si>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</si>
  <si>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</si>
  <si>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</si>
  <si>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</si>
  <si>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</si>
  <si>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</si>
  <si>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</si>
  <si>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</si>
  <si>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</si>
  <si>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</si>
  <si>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</si>
  <si>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</si>
  <si>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</si>
  <si>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</si>
  <si>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</si>
  <si>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</si>
  <si>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</si>
  <si>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</si>
  <si>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</si>
  <si>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</si>
  <si>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</si>
  <si>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</si>
  <si>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</si>
  <si>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</si>
  <si>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</si>
  <si>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</si>
  <si>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</si>
  <si>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</si>
  <si>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</si>
  <si>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</si>
  <si>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</si>
  <si>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</si>
  <si>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</si>
  <si>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</si>
  <si>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</si>
  <si>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</si>
  <si>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</si>
  <si>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</si>
  <si>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</si>
  <si>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</si>
  <si>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</si>
  <si>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</si>
  <si>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</si>
  <si>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</si>
  <si>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</si>
  <si>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</si>
  <si>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</si>
  <si>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</si>
  <si>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</si>
  <si>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</si>
  <si>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</si>
  <si>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</si>
  <si>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</si>
  <si>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</si>
  <si>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</si>
  <si>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</si>
  <si>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</si>
  <si>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簡易排水</t>
  </si>
  <si>
    <t>J2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</si>
  <si>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</si>
  <si>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</si>
  <si>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</si>
  <si>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</si>
  <si>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</si>
  <si>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</si>
  <si>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</si>
  <si>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</si>
  <si>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</si>
  <si>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</si>
  <si>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</si>
  <si>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</si>
  <si>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</si>
  <si>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令和２年度より法適用となったため、前年度との比較はできないが、適用前の経営状況と比較すると、使用料金収入の他、一般会計からの繰入金に依存している状況である。
　水洗化率については、当該区域内人口の増加は見込めず当面は横ばいとなるが、将来的には減少等により使用料収入の増加は見込めないと推測する。
　今後は適正な使用料収入確保のために使用料の改定について検討を要する。</t>
    <rPh sb="1" eb="3">
      <t>レイワ</t>
    </rPh>
    <rPh sb="4" eb="6">
      <t>ネンド</t>
    </rPh>
    <rPh sb="8" eb="9">
      <t>ホウ</t>
    </rPh>
    <rPh sb="9" eb="11">
      <t>テキヨウ</t>
    </rPh>
    <rPh sb="18" eb="21">
      <t>ゼンネンド</t>
    </rPh>
    <rPh sb="23" eb="25">
      <t>ヒカク</t>
    </rPh>
    <rPh sb="32" eb="34">
      <t>テキヨウ</t>
    </rPh>
    <rPh sb="34" eb="35">
      <t>マエ</t>
    </rPh>
    <rPh sb="36" eb="38">
      <t>ケイエイ</t>
    </rPh>
    <rPh sb="38" eb="40">
      <t>ジョウキョウ</t>
    </rPh>
    <rPh sb="41" eb="43">
      <t>ヒカク</t>
    </rPh>
    <phoneticPr fontId="4"/>
  </si>
  <si>
    <t>　今後、施設の老朽化に伴う改築などについては、計画的に行う必要がある。
　また、令和２年度の公営企業会計法適用に伴い、資産等の状況を把握し、経営コストや適正な料金改定等の検討を要する。</t>
    <rPh sb="44" eb="45">
      <t>ド</t>
    </rPh>
    <phoneticPr fontId="4"/>
  </si>
  <si>
    <t>　汚水管渠に関しては、使用開始から２０年以上が経過しているが、法定耐用年数に到達するまで期間があるため、しばらくの間は更新は予定していない。
　しかし、浄化槽や浄化槽付属施設の電気設備等については経年劣化による修繕が発生することが予想され、適切な維持管理を行い適宜更新を検討する必要がある。</t>
    <rPh sb="1" eb="3">
      <t>オスイ</t>
    </rPh>
    <rPh sb="3" eb="5">
      <t>カンキョ</t>
    </rPh>
    <rPh sb="6" eb="7">
      <t>カン</t>
    </rPh>
    <rPh sb="76" eb="79">
      <t>ジョウカソウ</t>
    </rPh>
    <rPh sb="88" eb="90">
      <t>デンキ</t>
    </rPh>
    <rPh sb="90" eb="92">
      <t>セツビ</t>
    </rPh>
    <rPh sb="92" eb="93">
      <t>ナド</t>
    </rPh>
    <rPh sb="98" eb="100">
      <t>ケイネン</t>
    </rPh>
    <rPh sb="100" eb="102">
      <t>レッカ</t>
    </rPh>
    <rPh sb="105" eb="107">
      <t>シュウゼン</t>
    </rPh>
    <rPh sb="108" eb="110">
      <t>ハッセイ</t>
    </rPh>
    <rPh sb="115" eb="117">
      <t>ヨソウ</t>
    </rPh>
    <rPh sb="120" eb="122">
      <t>テキセツ</t>
    </rPh>
    <rPh sb="123" eb="125">
      <t>イジ</t>
    </rPh>
    <rPh sb="125" eb="127">
      <t>カンリ</t>
    </rPh>
    <rPh sb="130" eb="132">
      <t>テキギ</t>
    </rPh>
    <rPh sb="132" eb="134">
      <t>コウシン</t>
    </rPh>
    <rPh sb="135" eb="137">
      <t>ケントウ</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</si>
</sst>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B8F-49FB-87B0-867CCDAEE0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B8F-49FB-87B0-867CCDAEE0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3B-4349-A332-1B0D8AC914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26.11</c:v>
                </c:pt>
              </c:numCache>
            </c:numRef>
          </c:val>
          <c:smooth val="0"/>
          <c:extLst>
            <c:ext xmlns:c16="http://schemas.microsoft.com/office/drawing/2014/chart" uri="{C3380CC4-5D6E-409C-BE32-E72D297353CC}">
              <c16:uniqueId val="{00000001-703B-4349-A332-1B0D8AC914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95.56</c:v>
                </c:pt>
              </c:numCache>
            </c:numRef>
          </c:val>
          <c:extLst>
            <c:ext xmlns:c16="http://schemas.microsoft.com/office/drawing/2014/chart" uri="{C3380CC4-5D6E-409C-BE32-E72D297353CC}">
              <c16:uniqueId val="{00000000-95C3-4852-B412-1168EAC2752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95C3-4852-B412-1168EAC2752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75.55</c:v>
                </c:pt>
              </c:numCache>
            </c:numRef>
          </c:val>
          <c:extLst>
            <c:ext xmlns:c16="http://schemas.microsoft.com/office/drawing/2014/chart" uri="{C3380CC4-5D6E-409C-BE32-E72D297353CC}">
              <c16:uniqueId val="{00000000-A5DE-4BB7-B367-5741605FA7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88.54</c:v>
                </c:pt>
              </c:numCache>
            </c:numRef>
          </c:val>
          <c:smooth val="0"/>
          <c:extLst>
            <c:ext xmlns:c16="http://schemas.microsoft.com/office/drawing/2014/chart" uri="{C3380CC4-5D6E-409C-BE32-E72D297353CC}">
              <c16:uniqueId val="{00000001-A5DE-4BB7-B367-5741605FA7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AB28-49A5-AFDC-6FF859A1FBB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32.49</c:v>
                </c:pt>
              </c:numCache>
            </c:numRef>
          </c:val>
          <c:smooth val="0"/>
          <c:extLst>
            <c:ext xmlns:c16="http://schemas.microsoft.com/office/drawing/2014/chart" uri="{C3380CC4-5D6E-409C-BE32-E72D297353CC}">
              <c16:uniqueId val="{00000001-AB28-49A5-AFDC-6FF859A1FBB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864-4DBF-949C-088CCCA492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864-4DBF-949C-088CCCA492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83.45</c:v>
                </c:pt>
              </c:numCache>
            </c:numRef>
          </c:val>
          <c:extLst>
            <c:ext xmlns:c16="http://schemas.microsoft.com/office/drawing/2014/chart" uri="{C3380CC4-5D6E-409C-BE32-E72D297353CC}">
              <c16:uniqueId val="{00000000-6842-47D0-9F59-5AC1497564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1351.99</c:v>
                </c:pt>
              </c:numCache>
            </c:numRef>
          </c:val>
          <c:smooth val="0"/>
          <c:extLst>
            <c:ext xmlns:c16="http://schemas.microsoft.com/office/drawing/2014/chart" uri="{C3380CC4-5D6E-409C-BE32-E72D297353CC}">
              <c16:uniqueId val="{00000001-6842-47D0-9F59-5AC1497564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0.43</c:v>
                </c:pt>
              </c:numCache>
            </c:numRef>
          </c:val>
          <c:extLst>
            <c:ext xmlns:c16="http://schemas.microsoft.com/office/drawing/2014/chart" uri="{C3380CC4-5D6E-409C-BE32-E72D297353CC}">
              <c16:uniqueId val="{00000000-9ABC-4563-8F2F-6BBEED4488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205.9</c:v>
                </c:pt>
              </c:numCache>
            </c:numRef>
          </c:val>
          <c:smooth val="0"/>
          <c:extLst>
            <c:ext xmlns:c16="http://schemas.microsoft.com/office/drawing/2014/chart" uri="{C3380CC4-5D6E-409C-BE32-E72D297353CC}">
              <c16:uniqueId val="{00000001-9ABC-4563-8F2F-6BBEED4488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58.98</c:v>
                </c:pt>
              </c:numCache>
            </c:numRef>
          </c:val>
          <c:extLst>
            <c:ext xmlns:c16="http://schemas.microsoft.com/office/drawing/2014/chart" uri="{C3380CC4-5D6E-409C-BE32-E72D297353CC}">
              <c16:uniqueId val="{00000000-0814-4278-80D1-1EF4764574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126.26</c:v>
                </c:pt>
              </c:numCache>
            </c:numRef>
          </c:val>
          <c:smooth val="0"/>
          <c:extLst>
            <c:ext xmlns:c16="http://schemas.microsoft.com/office/drawing/2014/chart" uri="{C3380CC4-5D6E-409C-BE32-E72D297353CC}">
              <c16:uniqueId val="{00000001-0814-4278-80D1-1EF4764574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49.96</c:v>
                </c:pt>
              </c:numCache>
            </c:numRef>
          </c:val>
          <c:extLst>
            <c:ext xmlns:c16="http://schemas.microsoft.com/office/drawing/2014/chart" uri="{C3380CC4-5D6E-409C-BE32-E72D297353CC}">
              <c16:uniqueId val="{00000000-735B-47DE-990C-E32CE0E8789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35.869999999999997</c:v>
                </c:pt>
              </c:numCache>
            </c:numRef>
          </c:val>
          <c:smooth val="0"/>
          <c:extLst>
            <c:ext xmlns:c16="http://schemas.microsoft.com/office/drawing/2014/chart" uri="{C3380CC4-5D6E-409C-BE32-E72D297353CC}">
              <c16:uniqueId val="{00000001-735B-47DE-990C-E32CE0E8789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320.37</c:v>
                </c:pt>
              </c:numCache>
            </c:numRef>
          </c:val>
          <c:extLst>
            <c:ext xmlns:c16="http://schemas.microsoft.com/office/drawing/2014/chart" uri="{C3380CC4-5D6E-409C-BE32-E72D297353CC}">
              <c16:uniqueId val="{00000000-E331-44A7-8068-BACAEEDBD5A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528.78</c:v>
                </c:pt>
              </c:numCache>
            </c:numRef>
          </c:val>
          <c:smooth val="0"/>
          <c:extLst>
            <c:ext xmlns:c16="http://schemas.microsoft.com/office/drawing/2014/chart" uri="{C3380CC4-5D6E-409C-BE32-E72D297353CC}">
              <c16:uniqueId val="{00000001-E331-44A7-8068-BACAEEDBD5A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【1,351.99】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【528.78】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あさぎり町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簡易排水</v>
      </c>
      <c r="Q8" s="72"/>
      <c r="R8" s="72"/>
      <c r="S8" s="72"/>
      <c r="T8" s="72"/>
      <c r="U8" s="72"/>
      <c r="V8" s="72"/>
      <c r="W8" s="72" t="str">
        <f>データ!L6</f>
        <v>J2</v>
      </c>
      <c r="X8" s="72"/>
      <c r="Y8" s="72"/>
      <c r="Z8" s="72"/>
      <c r="AA8" s="72"/>
      <c r="AB8" s="72"/>
      <c r="AC8" s="72"/>
      <c r="AD8" s="73" t="str">
        <f>データ!$M$6</f>
        <v>非設置</v>
      </c>
      <c r="AE8" s="73"/>
      <c r="AF8" s="73"/>
      <c r="AG8" s="73"/>
      <c r="AH8" s="73"/>
      <c r="AI8" s="73"/>
      <c r="AJ8" s="73"/>
      <c r="AK8" s="3"/>
      <c r="AL8" s="69">
        <f>データ!S6</f>
        <v>15098</v>
      </c>
      <c r="AM8" s="69"/>
      <c r="AN8" s="69"/>
      <c r="AO8" s="69"/>
      <c r="AP8" s="69"/>
      <c r="AQ8" s="69"/>
      <c r="AR8" s="69"/>
      <c r="AS8" s="69"/>
      <c r="AT8" s="68">
        <f>データ!T6</f>
        <v>159.56</v>
      </c>
      <c r="AU8" s="68"/>
      <c r="AV8" s="68"/>
      <c r="AW8" s="68"/>
      <c r="AX8" s="68"/>
      <c r="AY8" s="68"/>
      <c r="AZ8" s="68"/>
      <c r="BA8" s="68"/>
      <c r="BB8" s="68">
        <f>データ!U6</f>
        <v>94.62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71.44</v>
      </c>
      <c r="J10" s="68"/>
      <c r="K10" s="68"/>
      <c r="L10" s="68"/>
      <c r="M10" s="68"/>
      <c r="N10" s="68"/>
      <c r="O10" s="68"/>
      <c r="P10" s="68">
        <f>データ!P6</f>
        <v>0.3</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45</v>
      </c>
      <c r="AM10" s="69"/>
      <c r="AN10" s="69"/>
      <c r="AO10" s="69"/>
      <c r="AP10" s="69"/>
      <c r="AQ10" s="69"/>
      <c r="AR10" s="69"/>
      <c r="AS10" s="69"/>
      <c r="AT10" s="68">
        <f>データ!W6</f>
        <v>0.01</v>
      </c>
      <c r="AU10" s="68"/>
      <c r="AV10" s="68"/>
      <c r="AW10" s="68"/>
      <c r="AX10" s="68"/>
      <c r="AY10" s="68"/>
      <c r="AZ10" s="68"/>
      <c r="BA10" s="68"/>
      <c r="BB10" s="68">
        <f>データ!X6</f>
        <v>4500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【88.54】</v>
      </c>
      <c r="F85" s="26" t="str">
        <f>データ!AT6</f>
        <v>【1,351.99】</v>
      </c>
      <c r="G85" s="26" t="str">
        <f>データ!BE6</f>
        <v>【205.90】</v>
      </c>
      <c r="H85" s="26" t="str">
        <f>データ!BP6</f>
        <v>【126.26】</v>
      </c>
      <c r="I85" s="26" t="str">
        <f>データ!CA6</f>
        <v>【35.87】</v>
      </c>
      <c r="J85" s="26" t="str">
        <f>データ!CL6</f>
        <v>【528.78】</v>
      </c>
      <c r="K85" s="26" t="str">
        <f>データ!CW6</f>
        <v>【26.11】</v>
      </c>
      <c r="L85" s="26" t="str">
        <f>データ!DH6</f>
        <v>【94.97】</v>
      </c>
      <c r="M85" s="26" t="str">
        <f>データ!DS6</f>
        <v>【32.49】</v>
      </c>
      <c r="N85" s="26" t="str">
        <f>データ!ED6</f>
        <v>【0.00】</v>
      </c>
      <c r="O85" s="26" t="str">
        <f>データ!EO6</f>
        <v>【0.00】</v>
      </c>
    </row>
  </sheetData>
  <sheetProtection algorithmName="SHA-512" hashValue="1aVWeHfDgREbAKX4zJhKdDwwql812BUswDfTfZJXqVhkF9n6GYrNdKSaoXAhwXqlUsQTVWam6rksm6T8qegYuA==" saltValue="72jcFbCA8EmM1B4a5g6W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435147</v>
      </c>
      <c r="D6" s="33">
        <f t="shared" si="3"/>
        <v>46</v>
      </c>
      <c r="E6" s="33">
        <f t="shared" si="3"/>
        <v>17</v>
      </c>
      <c r="F6" s="33">
        <f t="shared" si="3"/>
        <v>8</v>
      </c>
      <c r="G6" s="33">
        <f t="shared" si="3"/>
        <v>0</v>
      </c>
      <c r="H6" s="33" t="str">
        <f t="shared" si="3"/>
        <v>熊本県　あさぎり町</v>
      </c>
      <c r="I6" s="33" t="str">
        <f t="shared" si="3"/>
        <v>法適用</v>
      </c>
      <c r="J6" s="33" t="str">
        <f t="shared" si="3"/>
        <v>下水道事業</v>
      </c>
      <c r="K6" s="33" t="str">
        <f t="shared" si="3"/>
        <v>簡易排水</v>
      </c>
      <c r="L6" s="33" t="str">
        <f t="shared" si="3"/>
        <v>J2</v>
      </c>
      <c r="M6" s="33" t="str">
        <f t="shared" si="3"/>
        <v>非設置</v>
      </c>
      <c r="N6" s="34" t="str">
        <f t="shared" si="3"/>
        <v>-</v>
      </c>
      <c r="O6" s="34">
        <f t="shared" si="3"/>
        <v>71.44</v>
      </c>
      <c r="P6" s="34">
        <f t="shared" si="3"/>
        <v>0.3</v>
      </c>
      <c r="Q6" s="34">
        <f t="shared" si="3"/>
        <v>100</v>
      </c>
      <c r="R6" s="34">
        <f t="shared" si="3"/>
        <v>3300</v>
      </c>
      <c r="S6" s="34">
        <f t="shared" si="3"/>
        <v>15098</v>
      </c>
      <c r="T6" s="34">
        <f t="shared" si="3"/>
        <v>159.56</v>
      </c>
      <c r="U6" s="34">
        <f t="shared" si="3"/>
        <v>94.62</v>
      </c>
      <c r="V6" s="34">
        <f t="shared" si="3"/>
        <v>45</v>
      </c>
      <c r="W6" s="34">
        <f t="shared" si="3"/>
        <v>0.01</v>
      </c>
      <c r="X6" s="34">
        <f t="shared" si="3"/>
        <v>4500</v>
      </c>
      <c r="Y6" s="35" t="str">
        <f>IF(Y7="",NA(),Y7)</f>
        <v>-</v>
      </c>
      <c r="Z6" s="35" t="str">
        <f t="shared" ref="Z6:AH6" si="4">IF(Z7="",NA(),Z7)</f>
        <v>-</v>
      </c>
      <c r="AA6" s="35" t="str">
        <f t="shared" si="4"/>
        <v>-</v>
      </c>
      <c r="AB6" s="35" t="str">
        <f t="shared" si="4"/>
        <v>-</v>
      </c>
      <c r="AC6" s="35">
        <f t="shared" si="4"/>
        <v>75.55</v>
      </c>
      <c r="AD6" s="35" t="str">
        <f t="shared" si="4"/>
        <v>-</v>
      </c>
      <c r="AE6" s="35" t="str">
        <f t="shared" si="4"/>
        <v>-</v>
      </c>
      <c r="AF6" s="35" t="str">
        <f t="shared" si="4"/>
        <v>-</v>
      </c>
      <c r="AG6" s="35" t="str">
        <f t="shared" si="4"/>
        <v>-</v>
      </c>
      <c r="AH6" s="35">
        <f t="shared" si="4"/>
        <v>88.54</v>
      </c>
      <c r="AI6" s="34" t="str">
        <f>IF(AI7="","",IF(AI7="-","【-】","【"&amp;SUBSTITUTE(TEXT(AI7,"#,##0.00"),"-","△")&amp;"】"))</f>
        <v>【88.54】</v>
      </c>
      <c r="AJ6" s="35" t="str">
        <f>IF(AJ7="",NA(),AJ7)</f>
        <v>-</v>
      </c>
      <c r="AK6" s="35" t="str">
        <f t="shared" ref="AK6:AS6" si="5">IF(AK7="",NA(),AK7)</f>
        <v>-</v>
      </c>
      <c r="AL6" s="35" t="str">
        <f t="shared" si="5"/>
        <v>-</v>
      </c>
      <c r="AM6" s="35" t="str">
        <f t="shared" si="5"/>
        <v>-</v>
      </c>
      <c r="AN6" s="35">
        <f t="shared" si="5"/>
        <v>83.45</v>
      </c>
      <c r="AO6" s="35" t="str">
        <f t="shared" si="5"/>
        <v>-</v>
      </c>
      <c r="AP6" s="35" t="str">
        <f t="shared" si="5"/>
        <v>-</v>
      </c>
      <c r="AQ6" s="35" t="str">
        <f t="shared" si="5"/>
        <v>-</v>
      </c>
      <c r="AR6" s="35" t="str">
        <f t="shared" si="5"/>
        <v>-</v>
      </c>
      <c r="AS6" s="35">
        <f t="shared" si="5"/>
        <v>1351.99</v>
      </c>
      <c r="AT6" s="34" t="str">
        <f>IF(AT7="","",IF(AT7="-","【-】","【"&amp;SUBSTITUTE(TEXT(AT7,"#,##0.00"),"-","△")&amp;"】"))</f>
        <v>【1,351.99】</v>
      </c>
      <c r="AU6" s="35" t="str">
        <f>IF(AU7="",NA(),AU7)</f>
        <v>-</v>
      </c>
      <c r="AV6" s="35" t="str">
        <f t="shared" ref="AV6:BD6" si="6">IF(AV7="",NA(),AV7)</f>
        <v>-</v>
      </c>
      <c r="AW6" s="35" t="str">
        <f t="shared" si="6"/>
        <v>-</v>
      </c>
      <c r="AX6" s="35" t="str">
        <f t="shared" si="6"/>
        <v>-</v>
      </c>
      <c r="AY6" s="35">
        <f t="shared" si="6"/>
        <v>0.43</v>
      </c>
      <c r="AZ6" s="35" t="str">
        <f t="shared" si="6"/>
        <v>-</v>
      </c>
      <c r="BA6" s="35" t="str">
        <f t="shared" si="6"/>
        <v>-</v>
      </c>
      <c r="BB6" s="35" t="str">
        <f t="shared" si="6"/>
        <v>-</v>
      </c>
      <c r="BC6" s="35" t="str">
        <f t="shared" si="6"/>
        <v>-</v>
      </c>
      <c r="BD6" s="35">
        <f t="shared" si="6"/>
        <v>205.9</v>
      </c>
      <c r="BE6" s="34" t="str">
        <f>IF(BE7="","",IF(BE7="-","【-】","【"&amp;SUBSTITUTE(TEXT(BE7,"#,##0.00"),"-","△")&amp;"】"))</f>
        <v>【205.90】</v>
      </c>
      <c r="BF6" s="35" t="str">
        <f>IF(BF7="",NA(),BF7)</f>
        <v>-</v>
      </c>
      <c r="BG6" s="35" t="str">
        <f t="shared" ref="BG6:BO6" si="7">IF(BG7="",NA(),BG7)</f>
        <v>-</v>
      </c>
      <c r="BH6" s="35" t="str">
        <f t="shared" si="7"/>
        <v>-</v>
      </c>
      <c r="BI6" s="35" t="str">
        <f t="shared" si="7"/>
        <v>-</v>
      </c>
      <c r="BJ6" s="35">
        <f t="shared" si="7"/>
        <v>58.98</v>
      </c>
      <c r="BK6" s="35" t="str">
        <f t="shared" si="7"/>
        <v>-</v>
      </c>
      <c r="BL6" s="35" t="str">
        <f t="shared" si="7"/>
        <v>-</v>
      </c>
      <c r="BM6" s="35" t="str">
        <f t="shared" si="7"/>
        <v>-</v>
      </c>
      <c r="BN6" s="35" t="str">
        <f t="shared" si="7"/>
        <v>-</v>
      </c>
      <c r="BO6" s="35">
        <f t="shared" si="7"/>
        <v>126.26</v>
      </c>
      <c r="BP6" s="34" t="str">
        <f>IF(BP7="","",IF(BP7="-","【-】","【"&amp;SUBSTITUTE(TEXT(BP7,"#,##0.00"),"-","△")&amp;"】"))</f>
        <v>【126.26】</v>
      </c>
      <c r="BQ6" s="35" t="str">
        <f>IF(BQ7="",NA(),BQ7)</f>
        <v>-</v>
      </c>
      <c r="BR6" s="35" t="str">
        <f t="shared" ref="BR6:BZ6" si="8">IF(BR7="",NA(),BR7)</f>
        <v>-</v>
      </c>
      <c r="BS6" s="35" t="str">
        <f t="shared" si="8"/>
        <v>-</v>
      </c>
      <c r="BT6" s="35" t="str">
        <f t="shared" si="8"/>
        <v>-</v>
      </c>
      <c r="BU6" s="35">
        <f t="shared" si="8"/>
        <v>49.96</v>
      </c>
      <c r="BV6" s="35" t="str">
        <f t="shared" si="8"/>
        <v>-</v>
      </c>
      <c r="BW6" s="35" t="str">
        <f t="shared" si="8"/>
        <v>-</v>
      </c>
      <c r="BX6" s="35" t="str">
        <f t="shared" si="8"/>
        <v>-</v>
      </c>
      <c r="BY6" s="35" t="str">
        <f t="shared" si="8"/>
        <v>-</v>
      </c>
      <c r="BZ6" s="35">
        <f t="shared" si="8"/>
        <v>35.869999999999997</v>
      </c>
      <c r="CA6" s="34" t="str">
        <f>IF(CA7="","",IF(CA7="-","【-】","【"&amp;SUBSTITUTE(TEXT(CA7,"#,##0.00"),"-","△")&amp;"】"))</f>
        <v>【35.87】</v>
      </c>
      <c r="CB6" s="35" t="str">
        <f>IF(CB7="",NA(),CB7)</f>
        <v>-</v>
      </c>
      <c r="CC6" s="35" t="str">
        <f t="shared" ref="CC6:CK6" si="9">IF(CC7="",NA(),CC7)</f>
        <v>-</v>
      </c>
      <c r="CD6" s="35" t="str">
        <f t="shared" si="9"/>
        <v>-</v>
      </c>
      <c r="CE6" s="35" t="str">
        <f t="shared" si="9"/>
        <v>-</v>
      </c>
      <c r="CF6" s="35">
        <f t="shared" si="9"/>
        <v>320.37</v>
      </c>
      <c r="CG6" s="35" t="str">
        <f t="shared" si="9"/>
        <v>-</v>
      </c>
      <c r="CH6" s="35" t="str">
        <f t="shared" si="9"/>
        <v>-</v>
      </c>
      <c r="CI6" s="35" t="str">
        <f t="shared" si="9"/>
        <v>-</v>
      </c>
      <c r="CJ6" s="35" t="str">
        <f t="shared" si="9"/>
        <v>-</v>
      </c>
      <c r="CK6" s="35">
        <f t="shared" si="9"/>
        <v>528.78</v>
      </c>
      <c r="CL6" s="34" t="str">
        <f>IF(CL7="","",IF(CL7="-","【-】","【"&amp;SUBSTITUTE(TEXT(CL7,"#,##0.00"),"-","△")&amp;"】"))</f>
        <v>【528.78】</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26.11</v>
      </c>
      <c r="CW6" s="34" t="str">
        <f>IF(CW7="","",IF(CW7="-","【-】","【"&amp;SUBSTITUTE(TEXT(CW7,"#,##0.00"),"-","△")&amp;"】"))</f>
        <v>【26.11】</v>
      </c>
      <c r="CX6" s="35" t="str">
        <f>IF(CX7="",NA(),CX7)</f>
        <v>-</v>
      </c>
      <c r="CY6" s="35" t="str">
        <f t="shared" ref="CY6:DG6" si="11">IF(CY7="",NA(),CY7)</f>
        <v>-</v>
      </c>
      <c r="CZ6" s="35" t="str">
        <f t="shared" si="11"/>
        <v>-</v>
      </c>
      <c r="DA6" s="35" t="str">
        <f t="shared" si="11"/>
        <v>-</v>
      </c>
      <c r="DB6" s="35">
        <f t="shared" si="11"/>
        <v>95.56</v>
      </c>
      <c r="DC6" s="35" t="str">
        <f t="shared" si="11"/>
        <v>-</v>
      </c>
      <c r="DD6" s="35" t="str">
        <f t="shared" si="11"/>
        <v>-</v>
      </c>
      <c r="DE6" s="35" t="str">
        <f t="shared" si="11"/>
        <v>-</v>
      </c>
      <c r="DF6" s="35" t="str">
        <f t="shared" si="11"/>
        <v>-</v>
      </c>
      <c r="DG6" s="35">
        <f t="shared" si="11"/>
        <v>94.97</v>
      </c>
      <c r="DH6" s="34" t="str">
        <f>IF(DH7="","",IF(DH7="-","【-】","【"&amp;SUBSTITUTE(TEXT(DH7,"#,##0.00"),"-","△")&amp;"】"))</f>
        <v>【94.97】</v>
      </c>
      <c r="DI6" s="35" t="str">
        <f>IF(DI7="",NA(),DI7)</f>
        <v>-</v>
      </c>
      <c r="DJ6" s="35" t="str">
        <f t="shared" ref="DJ6:DR6" si="12">IF(DJ7="",NA(),DJ7)</f>
        <v>-</v>
      </c>
      <c r="DK6" s="35" t="str">
        <f t="shared" si="12"/>
        <v>-</v>
      </c>
      <c r="DL6" s="35" t="str">
        <f t="shared" si="12"/>
        <v>-</v>
      </c>
      <c r="DM6" s="35">
        <f t="shared" si="12"/>
        <v>3.24</v>
      </c>
      <c r="DN6" s="35" t="str">
        <f t="shared" si="12"/>
        <v>-</v>
      </c>
      <c r="DO6" s="35" t="str">
        <f t="shared" si="12"/>
        <v>-</v>
      </c>
      <c r="DP6" s="35" t="str">
        <f t="shared" si="12"/>
        <v>-</v>
      </c>
      <c r="DQ6" s="35" t="str">
        <f t="shared" si="12"/>
        <v>-</v>
      </c>
      <c r="DR6" s="35">
        <f t="shared" si="12"/>
        <v>32.49</v>
      </c>
      <c r="DS6" s="34" t="str">
        <f>IF(DS7="","",IF(DS7="-","【-】","【"&amp;SUBSTITUTE(TEXT(DS7,"#,##0.00"),"-","△")&amp;"】"))</f>
        <v>【32.49】</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【0.00】</v>
      </c>
    </row>
    <row r="7" spans="1:148" s="36" customFormat="1" x14ac:dyDescent="0.15">
      <c r="A7" s="28"/>
      <c r="B7" s="37">
        <v>2020</v>
      </c>
      <c r="C7" s="37">
        <v>435147</v>
      </c>
      <c r="D7" s="37">
        <v>46</v>
      </c>
      <c r="E7" s="37">
        <v>17</v>
      </c>
      <c r="F7" s="37">
        <v>8</v>
      </c>
      <c r="G7" s="37">
        <v>0</v>
      </c>
      <c r="H7" s="37" t="s">
        <v>96</v>
      </c>
      <c r="I7" s="37" t="s">
        <v>97</v>
      </c>
      <c r="J7" s="37" t="s">
        <v>98</v>
      </c>
      <c r="K7" s="37" t="s">
        <v>99</v>
      </c>
      <c r="L7" s="37" t="s">
        <v>100</v>
      </c>
      <c r="M7" s="37" t="s">
        <v>101</v>
      </c>
      <c r="N7" s="38" t="s">
        <v>102</v>
      </c>
      <c r="O7" s="38">
        <v>71.44</v>
      </c>
      <c r="P7" s="38">
        <v>0.3</v>
      </c>
      <c r="Q7" s="38">
        <v>100</v>
      </c>
      <c r="R7" s="38">
        <v>3300</v>
      </c>
      <c r="S7" s="38">
        <v>15098</v>
      </c>
      <c r="T7" s="38">
        <v>159.56</v>
      </c>
      <c r="U7" s="38">
        <v>94.62</v>
      </c>
      <c r="V7" s="38">
        <v>45</v>
      </c>
      <c r="W7" s="38">
        <v>0.01</v>
      </c>
      <c r="X7" s="38">
        <v>4500</v>
      </c>
      <c r="Y7" s="38" t="s">
        <v>102</v>
      </c>
      <c r="Z7" s="38" t="s">
        <v>102</v>
      </c>
      <c r="AA7" s="38" t="s">
        <v>102</v>
      </c>
      <c r="AB7" s="38" t="s">
        <v>102</v>
      </c>
      <c r="AC7" s="38">
        <v>75.55</v>
      </c>
      <c r="AD7" s="38" t="s">
        <v>102</v>
      </c>
      <c r="AE7" s="38" t="s">
        <v>102</v>
      </c>
      <c r="AF7" s="38" t="s">
        <v>102</v>
      </c>
      <c r="AG7" s="38" t="s">
        <v>102</v>
      </c>
      <c r="AH7" s="38">
        <v>88.54</v>
      </c>
      <c r="AI7" s="38">
        <v>88.54</v>
      </c>
      <c r="AJ7" s="38" t="s">
        <v>102</v>
      </c>
      <c r="AK7" s="38" t="s">
        <v>102</v>
      </c>
      <c r="AL7" s="38" t="s">
        <v>102</v>
      </c>
      <c r="AM7" s="38" t="s">
        <v>102</v>
      </c>
      <c r="AN7" s="38">
        <v>83.45</v>
      </c>
      <c r="AO7" s="38" t="s">
        <v>102</v>
      </c>
      <c r="AP7" s="38" t="s">
        <v>102</v>
      </c>
      <c r="AQ7" s="38" t="s">
        <v>102</v>
      </c>
      <c r="AR7" s="38" t="s">
        <v>102</v>
      </c>
      <c r="AS7" s="38">
        <v>1351.99</v>
      </c>
      <c r="AT7" s="38">
        <v>1351.99</v>
      </c>
      <c r="AU7" s="38" t="s">
        <v>102</v>
      </c>
      <c r="AV7" s="38" t="s">
        <v>102</v>
      </c>
      <c r="AW7" s="38" t="s">
        <v>102</v>
      </c>
      <c r="AX7" s="38" t="s">
        <v>102</v>
      </c>
      <c r="AY7" s="38">
        <v>0.43</v>
      </c>
      <c r="AZ7" s="38" t="s">
        <v>102</v>
      </c>
      <c r="BA7" s="38" t="s">
        <v>102</v>
      </c>
      <c r="BB7" s="38" t="s">
        <v>102</v>
      </c>
      <c r="BC7" s="38" t="s">
        <v>102</v>
      </c>
      <c r="BD7" s="38">
        <v>205.9</v>
      </c>
      <c r="BE7" s="38">
        <v>205.9</v>
      </c>
      <c r="BF7" s="38" t="s">
        <v>102</v>
      </c>
      <c r="BG7" s="38" t="s">
        <v>102</v>
      </c>
      <c r="BH7" s="38" t="s">
        <v>102</v>
      </c>
      <c r="BI7" s="38" t="s">
        <v>102</v>
      </c>
      <c r="BJ7" s="38">
        <v>58.98</v>
      </c>
      <c r="BK7" s="38" t="s">
        <v>102</v>
      </c>
      <c r="BL7" s="38" t="s">
        <v>102</v>
      </c>
      <c r="BM7" s="38" t="s">
        <v>102</v>
      </c>
      <c r="BN7" s="38" t="s">
        <v>102</v>
      </c>
      <c r="BO7" s="38">
        <v>126.26</v>
      </c>
      <c r="BP7" s="38">
        <v>126.26</v>
      </c>
      <c r="BQ7" s="38" t="s">
        <v>102</v>
      </c>
      <c r="BR7" s="38" t="s">
        <v>102</v>
      </c>
      <c r="BS7" s="38" t="s">
        <v>102</v>
      </c>
      <c r="BT7" s="38" t="s">
        <v>102</v>
      </c>
      <c r="BU7" s="38">
        <v>49.96</v>
      </c>
      <c r="BV7" s="38" t="s">
        <v>102</v>
      </c>
      <c r="BW7" s="38" t="s">
        <v>102</v>
      </c>
      <c r="BX7" s="38" t="s">
        <v>102</v>
      </c>
      <c r="BY7" s="38" t="s">
        <v>102</v>
      </c>
      <c r="BZ7" s="38">
        <v>35.869999999999997</v>
      </c>
      <c r="CA7" s="38">
        <v>35.869999999999997</v>
      </c>
      <c r="CB7" s="38" t="s">
        <v>102</v>
      </c>
      <c r="CC7" s="38" t="s">
        <v>102</v>
      </c>
      <c r="CD7" s="38" t="s">
        <v>102</v>
      </c>
      <c r="CE7" s="38" t="s">
        <v>102</v>
      </c>
      <c r="CF7" s="38">
        <v>320.37</v>
      </c>
      <c r="CG7" s="38" t="s">
        <v>102</v>
      </c>
      <c r="CH7" s="38" t="s">
        <v>102</v>
      </c>
      <c r="CI7" s="38" t="s">
        <v>102</v>
      </c>
      <c r="CJ7" s="38" t="s">
        <v>102</v>
      </c>
      <c r="CK7" s="38">
        <v>528.78</v>
      </c>
      <c r="CL7" s="38">
        <v>528.78</v>
      </c>
      <c r="CM7" s="38" t="s">
        <v>102</v>
      </c>
      <c r="CN7" s="38" t="s">
        <v>102</v>
      </c>
      <c r="CO7" s="38" t="s">
        <v>102</v>
      </c>
      <c r="CP7" s="38" t="s">
        <v>102</v>
      </c>
      <c r="CQ7" s="38" t="s">
        <v>102</v>
      </c>
      <c r="CR7" s="38" t="s">
        <v>102</v>
      </c>
      <c r="CS7" s="38" t="s">
        <v>102</v>
      </c>
      <c r="CT7" s="38" t="s">
        <v>102</v>
      </c>
      <c r="CU7" s="38" t="s">
        <v>102</v>
      </c>
      <c r="CV7" s="38">
        <v>26.11</v>
      </c>
      <c r="CW7" s="38">
        <v>26.11</v>
      </c>
      <c r="CX7" s="38" t="s">
        <v>102</v>
      </c>
      <c r="CY7" s="38" t="s">
        <v>102</v>
      </c>
      <c r="CZ7" s="38" t="s">
        <v>102</v>
      </c>
      <c r="DA7" s="38" t="s">
        <v>102</v>
      </c>
      <c r="DB7" s="38">
        <v>95.56</v>
      </c>
      <c r="DC7" s="38" t="s">
        <v>102</v>
      </c>
      <c r="DD7" s="38" t="s">
        <v>102</v>
      </c>
      <c r="DE7" s="38" t="s">
        <v>102</v>
      </c>
      <c r="DF7" s="38" t="s">
        <v>102</v>
      </c>
      <c r="DG7" s="38">
        <v>94.97</v>
      </c>
      <c r="DH7" s="38">
        <v>94.97</v>
      </c>
      <c r="DI7" s="38" t="s">
        <v>102</v>
      </c>
      <c r="DJ7" s="38" t="s">
        <v>102</v>
      </c>
      <c r="DK7" s="38" t="s">
        <v>102</v>
      </c>
      <c r="DL7" s="38" t="s">
        <v>102</v>
      </c>
      <c r="DM7" s="38">
        <v>3.24</v>
      </c>
      <c r="DN7" s="38" t="s">
        <v>102</v>
      </c>
      <c r="DO7" s="38" t="s">
        <v>102</v>
      </c>
      <c r="DP7" s="38" t="s">
        <v>102</v>
      </c>
      <c r="DQ7" s="38" t="s">
        <v>102</v>
      </c>
      <c r="DR7" s="38">
        <v>32.49</v>
      </c>
      <c r="DS7" s="38">
        <v>32.49</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2022-01-25T07:10:06Z</cp:lastPrinted>
  <dcterms:created xsi:type="dcterms:W3CDTF">2021-12-03T07:37:20Z</dcterms:created>
  <dcterms:modified xsi:type="dcterms:W3CDTF">2022-01-28T05:03:30Z</dcterms:modified>
  <cp:category/>
</cp:coreProperties>
</file>